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majou10\AppData\Local\Microsoft\Windows\INetCache\Content.Outlook\VI6C8GZI\"/>
    </mc:Choice>
  </mc:AlternateContent>
  <xr:revisionPtr revIDLastSave="0" documentId="13_ncr:1_{049F6A6B-1FAF-42C1-A56E-D7457BBB6E7B}" xr6:coauthVersionLast="47" xr6:coauthVersionMax="47" xr10:uidLastSave="{00000000-0000-0000-0000-000000000000}"/>
  <bookViews>
    <workbookView xWindow="28680" yWindow="-120" windowWidth="29040" windowHeight="15840" xr2:uid="{AAA1424A-280E-4579-BB98-513B6B552375}"/>
  </bookViews>
  <sheets>
    <sheet name="Coûts" sheetId="1" r:id="rId1"/>
    <sheet name="Analyse coûts-bénéfices" sheetId="4" r:id="rId2"/>
    <sheet name="Analyse multicritèr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3" l="1"/>
  <c r="B18" i="3"/>
  <c r="B17" i="3"/>
  <c r="B12" i="3"/>
  <c r="B13" i="3"/>
  <c r="B14" i="3"/>
  <c r="B15" i="3"/>
  <c r="B11" i="3"/>
  <c r="B5" i="3"/>
  <c r="B6" i="3"/>
  <c r="B7" i="3"/>
  <c r="B8" i="3"/>
  <c r="B9" i="3"/>
  <c r="B4" i="3"/>
  <c r="G18" i="3"/>
  <c r="G17" i="3"/>
  <c r="G12" i="3"/>
  <c r="G13" i="3"/>
  <c r="G14" i="3"/>
  <c r="G15" i="3"/>
  <c r="G11" i="3"/>
  <c r="E18" i="3"/>
  <c r="E17" i="3"/>
  <c r="E12" i="3"/>
  <c r="E13" i="3"/>
  <c r="E14" i="3"/>
  <c r="E15" i="3"/>
  <c r="E11" i="3"/>
  <c r="G5" i="3"/>
  <c r="G6" i="3"/>
  <c r="G7" i="3"/>
  <c r="G8" i="3"/>
  <c r="G9" i="3"/>
  <c r="E5" i="3"/>
  <c r="E6" i="3"/>
  <c r="E7" i="3"/>
  <c r="E8" i="3"/>
  <c r="E9" i="3"/>
  <c r="G4" i="3"/>
  <c r="E4" i="3"/>
  <c r="C16" i="3"/>
  <c r="C19" i="3"/>
  <c r="C10" i="3"/>
  <c r="F2" i="3"/>
  <c r="F9" i="1"/>
  <c r="F11" i="1" s="1"/>
  <c r="F16" i="1" s="1"/>
  <c r="E9" i="1"/>
  <c r="E11" i="1" s="1"/>
  <c r="E16" i="1" s="1"/>
  <c r="F10" i="3" l="1"/>
  <c r="D10" i="3"/>
  <c r="D19" i="3"/>
  <c r="F19" i="3"/>
  <c r="D20" i="3"/>
  <c r="D16" i="3"/>
  <c r="F20" i="3"/>
  <c r="F16" i="3"/>
  <c r="C20" i="3"/>
</calcChain>
</file>

<file path=xl/sharedStrings.xml><?xml version="1.0" encoding="utf-8"?>
<sst xmlns="http://schemas.openxmlformats.org/spreadsheetml/2006/main" count="107" uniqueCount="87">
  <si>
    <t>Critères à prendre en compte</t>
  </si>
  <si>
    <t>Unités de mesure</t>
  </si>
  <si>
    <t>Production autonome</t>
  </si>
  <si>
    <t>Investissement initial</t>
  </si>
  <si>
    <t xml:space="preserve"> $ </t>
  </si>
  <si>
    <t>Coûts d'opérations</t>
  </si>
  <si>
    <t xml:space="preserve">Entretien et maintenance </t>
  </si>
  <si>
    <t xml:space="preserve">Remplacement de l'équipement </t>
  </si>
  <si>
    <t>Assurances</t>
  </si>
  <si>
    <t>Coûts énergétiques</t>
  </si>
  <si>
    <t>Aspects stratégiques</t>
  </si>
  <si>
    <t>Résilience</t>
  </si>
  <si>
    <t>Collaboration et accès aux compétences</t>
  </si>
  <si>
    <t>Économies d'échelle</t>
  </si>
  <si>
    <t>$</t>
  </si>
  <si>
    <t>Consommations de ressources</t>
  </si>
  <si>
    <t>Production de déchets</t>
  </si>
  <si>
    <t>Au niveau des employés</t>
  </si>
  <si>
    <t xml:space="preserve">Au niveau de la communauté </t>
  </si>
  <si>
    <t>Achat d'équipements</t>
  </si>
  <si>
    <t>Installation d'équipements</t>
  </si>
  <si>
    <t>Impacts sur la biodiversité et les écosystèmes</t>
  </si>
  <si>
    <t>Entreprise qui fournit le service</t>
  </si>
  <si>
    <t>Fiabilité</t>
  </si>
  <si>
    <t>Description</t>
  </si>
  <si>
    <t>Investissement initial total</t>
  </si>
  <si>
    <t>Coût annuel associé à l'investissement initial</t>
  </si>
  <si>
    <t>Espace physique occupé par les équipements</t>
  </si>
  <si>
    <t>Subventions</t>
  </si>
  <si>
    <t>Scénarios</t>
  </si>
  <si>
    <t>Catégories</t>
  </si>
  <si>
    <t>Éléments d'analyse</t>
  </si>
  <si>
    <t>Dimensions</t>
  </si>
  <si>
    <t>Économique</t>
  </si>
  <si>
    <t>GES</t>
  </si>
  <si>
    <t>Autres émissions (eaux usées, etc.)</t>
  </si>
  <si>
    <t>Impacts sur la communauté locale</t>
  </si>
  <si>
    <t>Pondération</t>
  </si>
  <si>
    <t>Critères</t>
  </si>
  <si>
    <t>Analyse multicritères</t>
  </si>
  <si>
    <t>Total critères économiques</t>
  </si>
  <si>
    <t>Total critères environnementaux</t>
  </si>
  <si>
    <t>Total critères sociaux</t>
  </si>
  <si>
    <t>Note globale</t>
  </si>
  <si>
    <t>Environmental</t>
  </si>
  <si>
    <t>Social</t>
  </si>
  <si>
    <t>Impacts sur les employés</t>
  </si>
  <si>
    <r>
      <t>Poids relatif</t>
    </r>
    <r>
      <rPr>
        <b/>
        <vertAlign val="superscript"/>
        <sz val="11"/>
        <color theme="1"/>
        <rFont val="Calibri"/>
        <family val="2"/>
        <scheme val="minor"/>
      </rPr>
      <t>1</t>
    </r>
  </si>
  <si>
    <r>
      <t>Score</t>
    </r>
    <r>
      <rPr>
        <b/>
        <vertAlign val="superscript"/>
        <sz val="11"/>
        <color theme="1"/>
        <rFont val="Calibri"/>
        <family val="2"/>
        <scheme val="minor"/>
      </rPr>
      <t>2</t>
    </r>
  </si>
  <si>
    <r>
      <rPr>
        <vertAlign val="superscript"/>
        <sz val="11"/>
        <color theme="1"/>
        <rFont val="Calibri"/>
        <family val="2"/>
        <scheme val="minor"/>
      </rPr>
      <t>1</t>
    </r>
    <r>
      <rPr>
        <sz val="11"/>
        <color theme="1"/>
        <rFont val="Calibri"/>
        <family val="2"/>
        <scheme val="minor"/>
      </rPr>
      <t xml:space="preserve"> Le total du poids relatif de l'ensemble des critères doit être de 100%</t>
    </r>
  </si>
  <si>
    <t>Coûts</t>
  </si>
  <si>
    <t>Analyse coûts / bénéfices de la solution EF</t>
  </si>
  <si>
    <t>Sociale</t>
  </si>
  <si>
    <t>Coûts associés aux investissements, opérations et énergétiques</t>
  </si>
  <si>
    <t>Émissions</t>
  </si>
  <si>
    <t>Matières</t>
  </si>
  <si>
    <t>Biodiversité</t>
  </si>
  <si>
    <t xml:space="preserve"> (1=performance très faible; 10= performance très élevée)</t>
  </si>
  <si>
    <t>Analyse coûts-bénéfices</t>
  </si>
  <si>
    <t>Analyse des coûts</t>
  </si>
  <si>
    <r>
      <rPr>
        <vertAlign val="superscript"/>
        <sz val="11"/>
        <color theme="1"/>
        <rFont val="Calibri"/>
        <family val="2"/>
        <scheme val="minor"/>
      </rPr>
      <t xml:space="preserve">2 </t>
    </r>
    <r>
      <rPr>
        <sz val="11"/>
        <color theme="1"/>
        <rFont val="Calibri"/>
        <family val="2"/>
        <scheme val="minor"/>
      </rPr>
      <t>Une note de 1 à 10 doit être donné pour chacun des critères</t>
    </r>
  </si>
  <si>
    <t>Indiquer le montant de tous les équipements nécessaires</t>
  </si>
  <si>
    <t xml:space="preserve">Indiquer les frais de transport des équipements, la rémunération du personnel et s'il y a lieu la formation du personnel à leur utilisation </t>
  </si>
  <si>
    <t>Indiquer les coûts d'achat de nouveaux équipements, ainsi que les frais de livraison, d'installation etc.</t>
  </si>
  <si>
    <t>Indiquer le coût pour assurer les équipements (lorsque pertinent)</t>
  </si>
  <si>
    <t>Calculer les coûts énergétiques annuels associés aux différents scénarios. Tenir compte de l'augmentation de coûts énergétiques futurs (utiliser une analyse de sensibilité pour tenir compte des risques de fluctuation des coûts énergétiques futurs)</t>
  </si>
  <si>
    <t>Total des coûts associés aux investissements, opérations et énergétiques</t>
  </si>
  <si>
    <t>Évaluer l'apport au niveau de la collaboration et de l'accès aux compétences associées à la solution analysée (ex: soutien technique de la part du fournisseur de service, accès à un réseau d'experts, transfert des connaissances entre les employés du fournisseur de service et ceux du client, soutien financier (possibilité de financement de la part du fournisseur de service), etc.)</t>
  </si>
  <si>
    <t>Comparer l'impact sur la génération des déchets entre les scénarios analysés</t>
  </si>
  <si>
    <t>Comparer les coûts associés aux investissements, aux opérations et à l'énergie entre les scénarios analysés (voir l'onglet Coûts)</t>
  </si>
  <si>
    <t>Environnementale</t>
  </si>
  <si>
    <t>Tranquillité d'esprit</t>
  </si>
  <si>
    <t>Nombre d'années utile des équipements ou                                                                                                   Nombre d'années utilisé pour analyser le projet</t>
  </si>
  <si>
    <t>Évaluer la capacité offerte par la solution analysée à éviter des enjeux affectant les activités au sein du bâtiment (e.g., panne électrique)</t>
  </si>
  <si>
    <t>Évaluer la capacité de la solution analysée à assurer une constance dans l'usage du service offert (e.g., accès à du chauffage et du froid en continu).</t>
  </si>
  <si>
    <t>Évaluer les tracas évités associés à la solution analysée (e.g., embauche, formation et coordination du personnel, suivi des normes et réglementation, gestion de la saisonnalité, etc.</t>
  </si>
  <si>
    <t>Évaluer les économies d'échelles potentielles associées à la solution analysée (e.g., réduction des coûts associés à un élargissement de la solution à d'autres clients, renouvellement technologique, disponibilité des ressources pour des expansions futures, etc.)</t>
  </si>
  <si>
    <t>Comparer l'impact sur la consommation de matières entre les scénarios analysés (e.g., réduction associés à la diminution du nombre d'équipements requis dans l'écosystème, des pièces associées à la réparation, etc.)</t>
  </si>
  <si>
    <t>Comparer les autres émissions (e.g., eaux usées) entre les scénarios analysés</t>
  </si>
  <si>
    <t>Comparer les impacts sur la biodiversité entre les scénarios analysés (e.g., préservation des habitats, fragmentation des écosystèmes, impacts sur les espèces, etc.)</t>
  </si>
  <si>
    <t>Comparer les impacts sur les employés (e.g., conditions de travail, niveau de stress, etc.) des scénarios analysés</t>
  </si>
  <si>
    <t>Indiquer le coût associé à l'utilisation de cet espace pour les besoins internes mais aussi externes et/ou accrroître les revenus (locations, vente, etc.)</t>
  </si>
  <si>
    <t>Indiquer le montant des subventions pouvant être potentiellement reçu en lien avec l'achat des équipements et leur installation (indiquer le montant en négatif puisqu'il s'agit d'une subvention), mais aussi pour la construction et la consommation.</t>
  </si>
  <si>
    <t>Indiquer les frais de maintien en bon état de fonctionnement de l'équipement, ainsi que les frais de réparation, voir de remplacement avant leur fin de vie utile (coût des pièces et de la main-d'œuvre)</t>
  </si>
  <si>
    <t>Comparer les émissions de GES entre les scénarios analysés associés à la consommation énergétique (réfrigérateurs, etc.)</t>
  </si>
  <si>
    <t>Comparer les impacts sur la communauté locale (e.g., nouvelle opportunité d'emploi local), et la santé (e.g., risques de légionellose associé aux tours d'eau) des scénarios analysés</t>
  </si>
  <si>
    <t xml:space="preserve">© Marc Journeault, Danielle Monfet, Annie Levasseur et Rim Khlifa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</si>
</sst>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0\ &quot;$&quot;_);\(#,##0\ &quot;$&quot;\)"/>
    <numFmt numFmtId="164" formatCode="#,##0.0_);\(#,##0.0\)"/>
    <numFmt numFmtId="165" formatCode="0.0"/>
  </numFmts>
  <fonts count="10" x14ac:knownFonts="1">
    <font>
      <sz val="11"/>
      <color theme="1"/>
      <name val="Calibri"/>
      <family val="2"/>
      <scheme val="minor"/>
    </font>
    <font>
      <b/>
      <sz val="11"/>
      <color theme="1"/>
      <name val="Calibri"/>
      <family val="2"/>
      <scheme val="minor"/>
    </font>
    <font>
      <sz val="14"/>
      <color theme="1"/>
      <name val="Calibri"/>
      <family val="2"/>
      <scheme val="minor"/>
    </font>
    <font>
      <sz val="11"/>
      <color theme="1"/>
      <name val="Calibri"/>
      <family val="2"/>
      <scheme val="minor"/>
    </font>
    <font>
      <b/>
      <sz val="16"/>
      <color theme="1"/>
      <name val="Calibri"/>
      <family val="2"/>
      <scheme val="minor"/>
    </font>
    <font>
      <b/>
      <vertAlign val="superscript"/>
      <sz val="11"/>
      <color theme="1"/>
      <name val="Calibri"/>
      <family val="2"/>
      <scheme val="minor"/>
    </font>
    <font>
      <vertAlign val="superscript"/>
      <sz val="11"/>
      <color theme="1"/>
      <name val="Calibri"/>
      <family val="2"/>
      <scheme val="minor"/>
    </font>
    <font>
      <sz val="14"/>
      <name val="Calibri"/>
      <family val="2"/>
      <scheme val="minor"/>
    </font>
    <font>
      <b/>
      <sz val="11"/>
      <name val="Calibri"/>
      <family val="2"/>
      <scheme val="minor"/>
    </font>
    <font>
      <sz val="1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00B05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s>
  <cellStyleXfs count="2">
    <xf numFmtId="0" fontId="0" fillId="0" borderId="0"/>
    <xf numFmtId="9" fontId="3" fillId="0" borderId="0" applyFont="0" applyFill="0" applyBorder="0" applyAlignment="0" applyProtection="0"/>
  </cellStyleXfs>
  <cellXfs count="77">
    <xf numFmtId="0" fontId="0" fillId="0" borderId="0" xfId="0"/>
    <xf numFmtId="0" fontId="0" fillId="0" borderId="0" xfId="0" applyAlignment="1">
      <alignment wrapText="1"/>
    </xf>
    <xf numFmtId="0" fontId="1"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wrapText="1"/>
    </xf>
    <xf numFmtId="0" fontId="0" fillId="0" borderId="1" xfId="0" applyBorder="1" applyAlignment="1">
      <alignment horizontal="left" vertical="center" wrapText="1"/>
    </xf>
    <xf numFmtId="0" fontId="1" fillId="0" borderId="4" xfId="0" applyFont="1" applyBorder="1" applyAlignment="1">
      <alignment horizontal="center" vertical="center" wrapText="1"/>
    </xf>
    <xf numFmtId="0" fontId="0" fillId="3" borderId="1" xfId="0" applyFill="1" applyBorder="1" applyAlignment="1">
      <alignment horizontal="center" vertical="center" wrapText="1"/>
    </xf>
    <xf numFmtId="5" fontId="0" fillId="0" borderId="1" xfId="0" applyNumberFormat="1" applyBorder="1" applyAlignment="1">
      <alignment wrapText="1"/>
    </xf>
    <xf numFmtId="5" fontId="0" fillId="3" borderId="1" xfId="0" applyNumberFormat="1" applyFill="1" applyBorder="1" applyAlignment="1">
      <alignment wrapText="1"/>
    </xf>
    <xf numFmtId="164" fontId="0" fillId="0" borderId="1" xfId="0" applyNumberFormat="1" applyBorder="1" applyAlignment="1">
      <alignment wrapText="1"/>
    </xf>
    <xf numFmtId="0" fontId="1" fillId="0" borderId="8" xfId="0" applyFont="1" applyBorder="1" applyAlignment="1">
      <alignment horizontal="center" vertical="center" wrapText="1"/>
    </xf>
    <xf numFmtId="0" fontId="1" fillId="3" borderId="1" xfId="0" applyFont="1" applyFill="1" applyBorder="1"/>
    <xf numFmtId="0" fontId="1" fillId="3" borderId="4" xfId="0" applyFont="1" applyFill="1" applyBorder="1"/>
    <xf numFmtId="0" fontId="1" fillId="3" borderId="10" xfId="0" applyFont="1" applyFill="1" applyBorder="1"/>
    <xf numFmtId="0" fontId="0" fillId="0" borderId="1" xfId="0" applyBorder="1"/>
    <xf numFmtId="0" fontId="1" fillId="0" borderId="1" xfId="0" applyFont="1" applyBorder="1" applyAlignment="1">
      <alignment horizontal="center" wrapText="1"/>
    </xf>
    <xf numFmtId="0" fontId="0" fillId="0" borderId="1" xfId="0" applyBorder="1" applyAlignment="1">
      <alignment horizontal="center" wrapText="1"/>
    </xf>
    <xf numFmtId="0" fontId="1" fillId="3" borderId="1" xfId="0" applyFont="1" applyFill="1" applyBorder="1" applyAlignment="1">
      <alignment horizontal="center" wrapText="1"/>
    </xf>
    <xf numFmtId="0" fontId="1" fillId="3" borderId="4" xfId="0" applyFont="1" applyFill="1" applyBorder="1" applyAlignment="1">
      <alignment horizontal="center" wrapText="1"/>
    </xf>
    <xf numFmtId="165" fontId="1" fillId="3" borderId="11" xfId="0" applyNumberFormat="1" applyFont="1" applyFill="1" applyBorder="1" applyAlignment="1">
      <alignment horizontal="center" wrapText="1"/>
    </xf>
    <xf numFmtId="0" fontId="0" fillId="0" borderId="3" xfId="0" applyBorder="1" applyAlignment="1">
      <alignment vertical="center" wrapText="1"/>
    </xf>
    <xf numFmtId="0" fontId="0" fillId="0" borderId="0" xfId="0" applyAlignment="1">
      <alignment horizontal="center" vertical="center"/>
    </xf>
    <xf numFmtId="0" fontId="1" fillId="6" borderId="1" xfId="0" applyFont="1" applyFill="1" applyBorder="1" applyAlignment="1">
      <alignment horizontal="center" vertical="center" wrapText="1"/>
    </xf>
    <xf numFmtId="0" fontId="1" fillId="0" borderId="1" xfId="0" applyFont="1" applyBorder="1" applyAlignment="1">
      <alignment wrapText="1"/>
    </xf>
    <xf numFmtId="0" fontId="1" fillId="0" borderId="1" xfId="0" applyFont="1" applyBorder="1" applyAlignment="1">
      <alignment vertical="center"/>
    </xf>
    <xf numFmtId="0" fontId="1" fillId="0" borderId="9" xfId="0" applyFont="1" applyBorder="1" applyAlignment="1">
      <alignment horizontal="center" vertical="center" wrapText="1"/>
    </xf>
    <xf numFmtId="9" fontId="0" fillId="5" borderId="1" xfId="1" applyFont="1" applyFill="1" applyBorder="1" applyAlignment="1" applyProtection="1">
      <alignment vertical="center" wrapText="1"/>
      <protection locked="0"/>
    </xf>
    <xf numFmtId="0" fontId="0" fillId="5" borderId="1" xfId="0" applyFill="1" applyBorder="1" applyAlignment="1" applyProtection="1">
      <alignment horizontal="center" wrapText="1"/>
      <protection locked="0"/>
    </xf>
    <xf numFmtId="0" fontId="0" fillId="0" borderId="1" xfId="0" applyBorder="1" applyAlignment="1" applyProtection="1">
      <alignment horizontal="center" wrapText="1"/>
      <protection locked="0"/>
    </xf>
    <xf numFmtId="9" fontId="0" fillId="5" borderId="1" xfId="1" applyFont="1" applyFill="1" applyBorder="1" applyAlignment="1" applyProtection="1">
      <alignment wrapText="1"/>
      <protection locked="0"/>
    </xf>
    <xf numFmtId="9" fontId="0" fillId="5" borderId="1" xfId="0" applyNumberFormat="1" applyFill="1" applyBorder="1" applyProtection="1">
      <protection locked="0"/>
    </xf>
    <xf numFmtId="9" fontId="1" fillId="3" borderId="1" xfId="0" applyNumberFormat="1" applyFont="1" applyFill="1" applyBorder="1"/>
    <xf numFmtId="9" fontId="1" fillId="3" borderId="4" xfId="0" applyNumberFormat="1" applyFont="1" applyFill="1" applyBorder="1"/>
    <xf numFmtId="9" fontId="1" fillId="3" borderId="11" xfId="0" applyNumberFormat="1" applyFont="1" applyFill="1" applyBorder="1"/>
    <xf numFmtId="0" fontId="1" fillId="3" borderId="11" xfId="0" applyFont="1" applyFill="1" applyBorder="1" applyAlignment="1">
      <alignment horizontal="center" wrapText="1"/>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wrapText="1"/>
    </xf>
    <xf numFmtId="0" fontId="9" fillId="0" borderId="1" xfId="0" applyFont="1" applyBorder="1" applyAlignment="1">
      <alignment horizontal="left" vertical="center" wrapText="1"/>
    </xf>
    <xf numFmtId="0" fontId="9" fillId="3" borderId="1" xfId="0" applyFont="1" applyFill="1" applyBorder="1" applyAlignment="1">
      <alignment horizontal="center" vertical="center" wrapText="1"/>
    </xf>
    <xf numFmtId="0" fontId="0" fillId="0" borderId="0" xfId="0" applyAlignment="1">
      <alignment horizontal="left" wrapText="1"/>
    </xf>
    <xf numFmtId="0" fontId="4" fillId="6" borderId="2" xfId="0" applyFont="1" applyFill="1" applyBorder="1" applyAlignment="1">
      <alignment horizontal="center" wrapText="1"/>
    </xf>
    <xf numFmtId="0" fontId="4" fillId="6" borderId="7" xfId="0" applyFont="1" applyFill="1" applyBorder="1" applyAlignment="1">
      <alignment horizontal="center" wrapText="1"/>
    </xf>
    <xf numFmtId="0" fontId="4" fillId="6" borderId="3" xfId="0" applyFont="1" applyFill="1" applyBorder="1" applyAlignment="1">
      <alignment horizontal="center" wrapText="1"/>
    </xf>
    <xf numFmtId="0" fontId="1"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 fillId="5" borderId="1" xfId="0" applyFont="1" applyFill="1" applyBorder="1" applyAlignment="1">
      <alignment horizontal="center" wrapText="1"/>
    </xf>
    <xf numFmtId="0" fontId="1" fillId="3" borderId="2"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3"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7" xfId="0" applyFont="1" applyFill="1" applyBorder="1" applyAlignment="1">
      <alignment horizontal="lef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9" fillId="0" borderId="2" xfId="0" applyFont="1" applyBorder="1" applyAlignment="1">
      <alignment horizontal="left" vertical="center" wrapText="1"/>
    </xf>
    <xf numFmtId="0" fontId="9" fillId="0" borderId="7" xfId="0" applyFont="1" applyBorder="1" applyAlignment="1">
      <alignment horizontal="left" vertical="center" wrapText="1"/>
    </xf>
    <xf numFmtId="0" fontId="7" fillId="4" borderId="2" xfId="0" applyFont="1" applyFill="1" applyBorder="1" applyAlignment="1">
      <alignment horizontal="center" wrapText="1"/>
    </xf>
    <xf numFmtId="0" fontId="7" fillId="4" borderId="7" xfId="0" applyFont="1" applyFill="1" applyBorder="1" applyAlignment="1">
      <alignment horizontal="center" wrapText="1"/>
    </xf>
    <xf numFmtId="0" fontId="7" fillId="4" borderId="3" xfId="0" applyFont="1" applyFill="1" applyBorder="1" applyAlignment="1">
      <alignment horizontal="center" wrapText="1"/>
    </xf>
    <xf numFmtId="0" fontId="4" fillId="6" borderId="2" xfId="0" applyFont="1" applyFill="1" applyBorder="1" applyAlignment="1">
      <alignment horizontal="center"/>
    </xf>
    <xf numFmtId="0" fontId="4" fillId="6" borderId="7" xfId="0" applyFont="1" applyFill="1" applyBorder="1" applyAlignment="1">
      <alignment horizontal="center"/>
    </xf>
    <xf numFmtId="0" fontId="4" fillId="6" borderId="3" xfId="0" applyFont="1" applyFill="1" applyBorder="1" applyAlignment="1">
      <alignment horizontal="center"/>
    </xf>
    <xf numFmtId="0" fontId="0" fillId="7" borderId="9" xfId="0" applyFill="1" applyBorder="1" applyAlignment="1">
      <alignment horizontal="center" vertical="center" textRotation="90"/>
    </xf>
    <xf numFmtId="0" fontId="0" fillId="7" borderId="12" xfId="0" applyFill="1" applyBorder="1" applyAlignment="1">
      <alignment horizontal="center" vertical="center" textRotation="90"/>
    </xf>
    <xf numFmtId="0" fontId="0" fillId="8" borderId="12" xfId="0" applyFill="1" applyBorder="1" applyAlignment="1">
      <alignment horizontal="center" vertical="center" textRotation="90"/>
    </xf>
    <xf numFmtId="0" fontId="0" fillId="2" borderId="1" xfId="0" applyFill="1" applyBorder="1" applyAlignment="1">
      <alignment horizontal="center" vertical="center" textRotation="90"/>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7" borderId="1" xfId="0" applyFill="1" applyBorder="1" applyAlignment="1">
      <alignment horizontal="center" vertical="center" textRotation="90"/>
    </xf>
    <xf numFmtId="0" fontId="0" fillId="8" borderId="1" xfId="0" applyFill="1" applyBorder="1" applyAlignment="1">
      <alignment horizontal="center" vertical="center" textRotation="90"/>
    </xf>
    <xf numFmtId="0" fontId="4" fillId="3" borderId="2" xfId="0" applyFont="1" applyFill="1" applyBorder="1" applyAlignment="1">
      <alignment horizontal="center" wrapText="1"/>
    </xf>
    <xf numFmtId="0" fontId="4" fillId="3" borderId="7" xfId="0" applyFont="1" applyFill="1" applyBorder="1" applyAlignment="1">
      <alignment horizontal="center" wrapText="1"/>
    </xf>
    <xf numFmtId="0" fontId="4" fillId="3" borderId="3" xfId="0" applyFont="1" applyFill="1" applyBorder="1" applyAlignment="1">
      <alignment horizontal="center"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6E31D-BF2A-4AED-9091-E16325478E55}">
  <sheetPr>
    <pageSetUpPr fitToPage="1"/>
  </sheetPr>
  <dimension ref="A1:F18"/>
  <sheetViews>
    <sheetView tabSelected="1" zoomScaleNormal="100" workbookViewId="0">
      <selection activeCell="C4" sqref="C4"/>
    </sheetView>
  </sheetViews>
  <sheetFormatPr baseColWidth="10" defaultRowHeight="14.5" x14ac:dyDescent="0.35"/>
  <cols>
    <col min="1" max="1" width="15.1796875" style="1" customWidth="1"/>
    <col min="2" max="2" width="21.08984375" style="1" customWidth="1"/>
    <col min="3" max="3" width="49.1796875" style="1" customWidth="1"/>
    <col min="4" max="4" width="13.54296875" style="1" customWidth="1"/>
    <col min="5" max="5" width="12.54296875" style="1" customWidth="1"/>
    <col min="6" max="6" width="13.54296875" style="1" customWidth="1"/>
  </cols>
  <sheetData>
    <row r="1" spans="1:6" ht="23.5" customHeight="1" x14ac:dyDescent="0.5">
      <c r="A1" s="44" t="s">
        <v>59</v>
      </c>
      <c r="B1" s="45"/>
      <c r="C1" s="45"/>
      <c r="D1" s="45"/>
      <c r="E1" s="45"/>
      <c r="F1" s="46"/>
    </row>
    <row r="2" spans="1:6" ht="22" customHeight="1" x14ac:dyDescent="0.35"/>
    <row r="3" spans="1:6" ht="22" customHeight="1" x14ac:dyDescent="0.45">
      <c r="A3" s="60" t="s">
        <v>31</v>
      </c>
      <c r="B3" s="61"/>
      <c r="C3" s="61"/>
      <c r="D3" s="62"/>
      <c r="E3" s="50" t="s">
        <v>29</v>
      </c>
      <c r="F3" s="50"/>
    </row>
    <row r="4" spans="1:6" ht="43.5" x14ac:dyDescent="0.35">
      <c r="A4" s="37" t="s">
        <v>30</v>
      </c>
      <c r="B4" s="37" t="s">
        <v>0</v>
      </c>
      <c r="C4" s="37" t="s">
        <v>24</v>
      </c>
      <c r="D4" s="37" t="s">
        <v>1</v>
      </c>
      <c r="E4" s="2" t="s">
        <v>2</v>
      </c>
      <c r="F4" s="2" t="s">
        <v>22</v>
      </c>
    </row>
    <row r="5" spans="1:6" ht="33" customHeight="1" x14ac:dyDescent="0.35">
      <c r="A5" s="56" t="s">
        <v>3</v>
      </c>
      <c r="B5" s="38" t="s">
        <v>19</v>
      </c>
      <c r="C5" s="38" t="s">
        <v>61</v>
      </c>
      <c r="D5" s="39" t="s">
        <v>4</v>
      </c>
      <c r="E5" s="9">
        <v>0</v>
      </c>
      <c r="F5" s="9">
        <v>0</v>
      </c>
    </row>
    <row r="6" spans="1:6" ht="43.5" x14ac:dyDescent="0.35">
      <c r="A6" s="57"/>
      <c r="B6" s="38" t="s">
        <v>20</v>
      </c>
      <c r="C6" s="38" t="s">
        <v>62</v>
      </c>
      <c r="D6" s="39" t="s">
        <v>4</v>
      </c>
      <c r="E6" s="9">
        <v>0</v>
      </c>
      <c r="F6" s="9">
        <v>0</v>
      </c>
    </row>
    <row r="7" spans="1:6" ht="43.5" x14ac:dyDescent="0.35">
      <c r="A7" s="57"/>
      <c r="B7" s="40" t="s">
        <v>27</v>
      </c>
      <c r="C7" s="40" t="s">
        <v>81</v>
      </c>
      <c r="D7" s="39" t="s">
        <v>4</v>
      </c>
      <c r="E7" s="9">
        <v>0</v>
      </c>
      <c r="F7" s="9">
        <v>0</v>
      </c>
    </row>
    <row r="8" spans="1:6" ht="72.5" customHeight="1" x14ac:dyDescent="0.35">
      <c r="A8" s="57"/>
      <c r="B8" s="41" t="s">
        <v>28</v>
      </c>
      <c r="C8" s="40" t="s">
        <v>82</v>
      </c>
      <c r="D8" s="39" t="s">
        <v>4</v>
      </c>
      <c r="E8" s="9">
        <v>0</v>
      </c>
      <c r="F8" s="9">
        <v>0</v>
      </c>
    </row>
    <row r="9" spans="1:6" ht="22" customHeight="1" x14ac:dyDescent="0.35">
      <c r="A9" s="57"/>
      <c r="B9" s="54" t="s">
        <v>25</v>
      </c>
      <c r="C9" s="55"/>
      <c r="D9" s="42" t="s">
        <v>4</v>
      </c>
      <c r="E9" s="10">
        <f>SUM(E5:E8)</f>
        <v>0</v>
      </c>
      <c r="F9" s="10">
        <f>SUM(F5:F8)</f>
        <v>0</v>
      </c>
    </row>
    <row r="10" spans="1:6" ht="28.5" customHeight="1" x14ac:dyDescent="0.35">
      <c r="A10" s="57"/>
      <c r="B10" s="58" t="s">
        <v>72</v>
      </c>
      <c r="C10" s="59"/>
      <c r="D10" s="39" t="s">
        <v>4</v>
      </c>
      <c r="E10" s="11"/>
      <c r="F10" s="11"/>
    </row>
    <row r="11" spans="1:6" ht="24.5" customHeight="1" x14ac:dyDescent="0.35">
      <c r="A11" s="57"/>
      <c r="B11" s="54" t="s">
        <v>26</v>
      </c>
      <c r="C11" s="55"/>
      <c r="D11" s="42" t="s">
        <v>4</v>
      </c>
      <c r="E11" s="10" t="e">
        <f>E9/E10</f>
        <v>#DIV/0!</v>
      </c>
      <c r="F11" s="10" t="e">
        <f>F9/F10</f>
        <v>#DIV/0!</v>
      </c>
    </row>
    <row r="12" spans="1:6" ht="58" x14ac:dyDescent="0.35">
      <c r="A12" s="47" t="s">
        <v>5</v>
      </c>
      <c r="B12" s="5" t="s">
        <v>6</v>
      </c>
      <c r="C12" s="40" t="s">
        <v>83</v>
      </c>
      <c r="D12" s="4" t="s">
        <v>4</v>
      </c>
      <c r="E12" s="9">
        <v>0</v>
      </c>
      <c r="F12" s="9">
        <v>0</v>
      </c>
    </row>
    <row r="13" spans="1:6" ht="29" x14ac:dyDescent="0.35">
      <c r="A13" s="48"/>
      <c r="B13" s="3" t="s">
        <v>7</v>
      </c>
      <c r="C13" s="3" t="s">
        <v>63</v>
      </c>
      <c r="D13" s="4" t="s">
        <v>4</v>
      </c>
      <c r="E13" s="9">
        <v>0</v>
      </c>
      <c r="F13" s="9">
        <v>0</v>
      </c>
    </row>
    <row r="14" spans="1:6" ht="26.5" customHeight="1" x14ac:dyDescent="0.35">
      <c r="A14" s="49"/>
      <c r="B14" s="3" t="s">
        <v>8</v>
      </c>
      <c r="C14" s="3" t="s">
        <v>64</v>
      </c>
      <c r="D14" s="4" t="s">
        <v>4</v>
      </c>
      <c r="E14" s="9">
        <v>0</v>
      </c>
      <c r="F14" s="9">
        <v>0</v>
      </c>
    </row>
    <row r="15" spans="1:6" ht="70.5" customHeight="1" x14ac:dyDescent="0.35">
      <c r="A15" s="7" t="s">
        <v>9</v>
      </c>
      <c r="B15" s="3" t="s">
        <v>9</v>
      </c>
      <c r="C15" s="3" t="s">
        <v>65</v>
      </c>
      <c r="D15" s="4" t="s">
        <v>4</v>
      </c>
      <c r="E15" s="9">
        <v>0</v>
      </c>
      <c r="F15" s="9">
        <v>0</v>
      </c>
    </row>
    <row r="16" spans="1:6" ht="20.5" customHeight="1" x14ac:dyDescent="0.35">
      <c r="A16" s="51" t="s">
        <v>66</v>
      </c>
      <c r="B16" s="52"/>
      <c r="C16" s="53"/>
      <c r="D16" s="8" t="s">
        <v>14</v>
      </c>
      <c r="E16" s="10" t="e">
        <f>SUM(E11:E15)</f>
        <v>#DIV/0!</v>
      </c>
      <c r="F16" s="10" t="e">
        <f>SUM(F11:F15)</f>
        <v>#DIV/0!</v>
      </c>
    </row>
    <row r="18" spans="1:6" x14ac:dyDescent="0.35">
      <c r="A18" s="43" t="s">
        <v>86</v>
      </c>
      <c r="B18" s="43"/>
      <c r="C18" s="43"/>
      <c r="D18" s="43"/>
      <c r="E18" s="43"/>
      <c r="F18" s="43"/>
    </row>
  </sheetData>
  <mergeCells count="10">
    <mergeCell ref="A18:F18"/>
    <mergeCell ref="A1:F1"/>
    <mergeCell ref="A12:A14"/>
    <mergeCell ref="E3:F3"/>
    <mergeCell ref="A16:C16"/>
    <mergeCell ref="B9:C9"/>
    <mergeCell ref="A5:A11"/>
    <mergeCell ref="B10:C10"/>
    <mergeCell ref="B11:C11"/>
    <mergeCell ref="A3:D3"/>
  </mergeCells>
  <pageMargins left="0.70866141732283472" right="0.70866141732283472" top="0.74803149606299213" bottom="0.74803149606299213" header="0.31496062992125984" footer="0.31496062992125984"/>
  <pageSetup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A9473-8CB0-4DDF-9CDC-647D27B5CB8B}">
  <sheetPr>
    <pageSetUpPr fitToPage="1"/>
  </sheetPr>
  <dimension ref="A1:F18"/>
  <sheetViews>
    <sheetView topLeftCell="A9" zoomScaleNormal="100" workbookViewId="0">
      <selection activeCell="A18" sqref="A18:XFD18"/>
    </sheetView>
  </sheetViews>
  <sheetFormatPr baseColWidth="10" defaultRowHeight="14.5" x14ac:dyDescent="0.35"/>
  <cols>
    <col min="1" max="1" width="11.08984375" customWidth="1"/>
    <col min="2" max="2" width="15.1796875" style="1" customWidth="1"/>
    <col min="3" max="3" width="31" style="1" customWidth="1"/>
    <col min="4" max="4" width="49.26953125" style="1" customWidth="1"/>
    <col min="5" max="5" width="57.26953125" style="1" customWidth="1"/>
  </cols>
  <sheetData>
    <row r="1" spans="1:5" ht="20" customHeight="1" x14ac:dyDescent="0.5">
      <c r="A1" s="63" t="s">
        <v>58</v>
      </c>
      <c r="B1" s="64"/>
      <c r="C1" s="64"/>
      <c r="D1" s="64"/>
      <c r="E1" s="65"/>
    </row>
    <row r="2" spans="1:5" ht="25" customHeight="1" x14ac:dyDescent="0.35"/>
    <row r="3" spans="1:5" ht="24.5" customHeight="1" x14ac:dyDescent="0.35">
      <c r="A3" s="24" t="s">
        <v>32</v>
      </c>
      <c r="B3" s="24" t="s">
        <v>30</v>
      </c>
      <c r="C3" s="24" t="s">
        <v>0</v>
      </c>
      <c r="D3" s="24" t="s">
        <v>24</v>
      </c>
      <c r="E3" s="24" t="s">
        <v>51</v>
      </c>
    </row>
    <row r="4" spans="1:5" ht="45" customHeight="1" x14ac:dyDescent="0.35">
      <c r="A4" s="66" t="s">
        <v>33</v>
      </c>
      <c r="B4" s="23" t="s">
        <v>50</v>
      </c>
      <c r="C4" s="3" t="s">
        <v>53</v>
      </c>
      <c r="D4" s="22" t="s">
        <v>69</v>
      </c>
      <c r="E4" s="9"/>
    </row>
    <row r="5" spans="1:5" ht="45.5" customHeight="1" x14ac:dyDescent="0.35">
      <c r="A5" s="67"/>
      <c r="B5" s="71" t="s">
        <v>10</v>
      </c>
      <c r="C5" s="3" t="s">
        <v>11</v>
      </c>
      <c r="D5" s="1" t="s">
        <v>73</v>
      </c>
      <c r="E5" s="5"/>
    </row>
    <row r="6" spans="1:5" ht="46.5" customHeight="1" x14ac:dyDescent="0.35">
      <c r="A6" s="67"/>
      <c r="B6" s="48"/>
      <c r="C6" s="3" t="s">
        <v>23</v>
      </c>
      <c r="D6" s="3" t="s">
        <v>74</v>
      </c>
      <c r="E6" s="5"/>
    </row>
    <row r="7" spans="1:5" ht="57" customHeight="1" x14ac:dyDescent="0.35">
      <c r="A7" s="67"/>
      <c r="B7" s="48"/>
      <c r="C7" s="3" t="s">
        <v>71</v>
      </c>
      <c r="D7" s="3" t="s">
        <v>75</v>
      </c>
      <c r="E7" s="5"/>
    </row>
    <row r="8" spans="1:5" ht="101.5" x14ac:dyDescent="0.35">
      <c r="A8" s="67"/>
      <c r="B8" s="48"/>
      <c r="C8" s="6" t="s">
        <v>12</v>
      </c>
      <c r="D8" s="6" t="s">
        <v>67</v>
      </c>
      <c r="E8" s="5"/>
    </row>
    <row r="9" spans="1:5" ht="72.5" x14ac:dyDescent="0.35">
      <c r="A9" s="67"/>
      <c r="B9" s="49"/>
      <c r="C9" s="6" t="s">
        <v>13</v>
      </c>
      <c r="D9" s="6" t="s">
        <v>76</v>
      </c>
      <c r="E9" s="5"/>
    </row>
    <row r="10" spans="1:5" ht="58" x14ac:dyDescent="0.35">
      <c r="A10" s="68" t="s">
        <v>70</v>
      </c>
      <c r="B10" s="70" t="s">
        <v>55</v>
      </c>
      <c r="C10" s="6" t="s">
        <v>15</v>
      </c>
      <c r="D10" s="6" t="s">
        <v>77</v>
      </c>
      <c r="E10" s="5"/>
    </row>
    <row r="11" spans="1:5" ht="40" customHeight="1" x14ac:dyDescent="0.35">
      <c r="A11" s="68"/>
      <c r="B11" s="70"/>
      <c r="C11" s="6" t="s">
        <v>16</v>
      </c>
      <c r="D11" s="6" t="s">
        <v>68</v>
      </c>
      <c r="E11" s="5"/>
    </row>
    <row r="12" spans="1:5" ht="40" customHeight="1" x14ac:dyDescent="0.35">
      <c r="A12" s="68"/>
      <c r="B12" s="70" t="s">
        <v>54</v>
      </c>
      <c r="C12" s="6" t="s">
        <v>34</v>
      </c>
      <c r="D12" s="41" t="s">
        <v>84</v>
      </c>
      <c r="E12" s="5"/>
    </row>
    <row r="13" spans="1:5" ht="40" customHeight="1" x14ac:dyDescent="0.35">
      <c r="A13" s="68"/>
      <c r="B13" s="70"/>
      <c r="C13" s="6" t="s">
        <v>35</v>
      </c>
      <c r="D13" s="6" t="s">
        <v>78</v>
      </c>
      <c r="E13" s="5"/>
    </row>
    <row r="14" spans="1:5" ht="58" x14ac:dyDescent="0.35">
      <c r="A14" s="68"/>
      <c r="B14" s="4" t="s">
        <v>56</v>
      </c>
      <c r="C14" s="6" t="s">
        <v>21</v>
      </c>
      <c r="D14" s="6" t="s">
        <v>79</v>
      </c>
      <c r="E14" s="5"/>
    </row>
    <row r="15" spans="1:5" ht="40" customHeight="1" x14ac:dyDescent="0.35">
      <c r="A15" s="69" t="s">
        <v>52</v>
      </c>
      <c r="B15" s="4" t="s">
        <v>17</v>
      </c>
      <c r="C15" s="6" t="s">
        <v>46</v>
      </c>
      <c r="D15" s="6" t="s">
        <v>80</v>
      </c>
      <c r="E15" s="5"/>
    </row>
    <row r="16" spans="1:5" ht="58" customHeight="1" x14ac:dyDescent="0.35">
      <c r="A16" s="69"/>
      <c r="B16" s="4" t="s">
        <v>18</v>
      </c>
      <c r="C16" s="6" t="s">
        <v>36</v>
      </c>
      <c r="D16" s="41" t="s">
        <v>85</v>
      </c>
      <c r="E16" s="5"/>
    </row>
    <row r="18" spans="1:6" x14ac:dyDescent="0.35">
      <c r="A18" s="43" t="s">
        <v>86</v>
      </c>
      <c r="B18" s="43"/>
      <c r="C18" s="43"/>
      <c r="D18" s="43"/>
      <c r="E18" s="43"/>
      <c r="F18" s="43"/>
    </row>
  </sheetData>
  <mergeCells count="8">
    <mergeCell ref="A18:F18"/>
    <mergeCell ref="A1:E1"/>
    <mergeCell ref="A4:A9"/>
    <mergeCell ref="A10:A14"/>
    <mergeCell ref="A15:A16"/>
    <mergeCell ref="B10:B11"/>
    <mergeCell ref="B12:B13"/>
    <mergeCell ref="B5:B9"/>
  </mergeCells>
  <pageMargins left="0.70866141732283472" right="0.70866141732283472" top="0.55118110236220474" bottom="0.55118110236220474" header="0.31496062992125984" footer="0.31496062992125984"/>
  <pageSetup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466E8-D61F-4B39-8D43-C5A43836C092}">
  <sheetPr>
    <pageSetUpPr fitToPage="1"/>
  </sheetPr>
  <dimension ref="A1:G27"/>
  <sheetViews>
    <sheetView workbookViewId="0">
      <selection activeCell="C5" sqref="C5"/>
    </sheetView>
  </sheetViews>
  <sheetFormatPr baseColWidth="10" defaultRowHeight="14.5" x14ac:dyDescent="0.35"/>
  <cols>
    <col min="1" max="1" width="11.08984375" customWidth="1"/>
    <col min="2" max="2" width="46.81640625" customWidth="1"/>
    <col min="3" max="3" width="9.6328125" customWidth="1"/>
    <col min="4" max="4" width="16.7265625" customWidth="1"/>
    <col min="5" max="5" width="16.7265625" hidden="1" customWidth="1"/>
    <col min="6" max="6" width="16.7265625" customWidth="1"/>
    <col min="7" max="7" width="16.7265625" hidden="1" customWidth="1"/>
  </cols>
  <sheetData>
    <row r="1" spans="1:7" ht="29" customHeight="1" x14ac:dyDescent="0.5">
      <c r="A1" s="74" t="s">
        <v>39</v>
      </c>
      <c r="B1" s="75"/>
      <c r="C1" s="75"/>
      <c r="D1" s="75"/>
      <c r="E1" s="75"/>
      <c r="F1" s="75"/>
      <c r="G1" s="76"/>
    </row>
    <row r="2" spans="1:7" ht="30" customHeight="1" x14ac:dyDescent="0.35">
      <c r="D2" s="17" t="str">
        <f>Coûts!E4</f>
        <v>Production autonome</v>
      </c>
      <c r="E2" s="25"/>
      <c r="F2" s="17" t="str">
        <f>Coûts!F4</f>
        <v>Entreprise qui fournit le service</v>
      </c>
      <c r="G2" s="25"/>
    </row>
    <row r="3" spans="1:7" ht="31" x14ac:dyDescent="0.35">
      <c r="A3" s="26" t="s">
        <v>32</v>
      </c>
      <c r="B3" s="26" t="s">
        <v>38</v>
      </c>
      <c r="C3" s="7" t="s">
        <v>47</v>
      </c>
      <c r="D3" s="12" t="s">
        <v>48</v>
      </c>
      <c r="E3" s="27" t="s">
        <v>37</v>
      </c>
      <c r="F3" s="2" t="s">
        <v>48</v>
      </c>
      <c r="G3" s="17" t="s">
        <v>37</v>
      </c>
    </row>
    <row r="4" spans="1:7" ht="29.5" customHeight="1" x14ac:dyDescent="0.35">
      <c r="A4" s="72" t="s">
        <v>33</v>
      </c>
      <c r="B4" s="5" t="str">
        <f>'Analyse coûts-bénéfices'!C4</f>
        <v>Coûts associés aux investissements, opérations et énergétiques</v>
      </c>
      <c r="C4" s="28">
        <v>0.4</v>
      </c>
      <c r="D4" s="29">
        <v>4</v>
      </c>
      <c r="E4" s="30">
        <f>C4*D4</f>
        <v>1.6</v>
      </c>
      <c r="F4" s="29">
        <v>6</v>
      </c>
      <c r="G4" s="18">
        <f>C4*F4</f>
        <v>2.4000000000000004</v>
      </c>
    </row>
    <row r="5" spans="1:7" ht="26.5" customHeight="1" x14ac:dyDescent="0.35">
      <c r="A5" s="72"/>
      <c r="B5" s="5" t="str">
        <f>'Analyse coûts-bénéfices'!C5</f>
        <v>Résilience</v>
      </c>
      <c r="C5" s="31">
        <v>0.05</v>
      </c>
      <c r="D5" s="29">
        <v>2</v>
      </c>
      <c r="E5" s="30">
        <f t="shared" ref="E5:E9" si="0">C5*D5</f>
        <v>0.1</v>
      </c>
      <c r="F5" s="29">
        <v>1</v>
      </c>
      <c r="G5" s="18">
        <f t="shared" ref="G5:G9" si="1">C5*F5</f>
        <v>0.05</v>
      </c>
    </row>
    <row r="6" spans="1:7" ht="26.5" customHeight="1" x14ac:dyDescent="0.35">
      <c r="A6" s="72"/>
      <c r="B6" s="5" t="str">
        <f>'Analyse coûts-bénéfices'!C6</f>
        <v>Fiabilité</v>
      </c>
      <c r="C6" s="31">
        <v>0.05</v>
      </c>
      <c r="D6" s="29">
        <v>2</v>
      </c>
      <c r="E6" s="30">
        <f t="shared" si="0"/>
        <v>0.1</v>
      </c>
      <c r="F6" s="29">
        <v>1</v>
      </c>
      <c r="G6" s="18">
        <f t="shared" si="1"/>
        <v>0.05</v>
      </c>
    </row>
    <row r="7" spans="1:7" ht="26.5" customHeight="1" x14ac:dyDescent="0.35">
      <c r="A7" s="72"/>
      <c r="B7" s="5" t="str">
        <f>'Analyse coûts-bénéfices'!C7</f>
        <v>Tranquillité d'esprit</v>
      </c>
      <c r="C7" s="31">
        <v>0.05</v>
      </c>
      <c r="D7" s="29">
        <v>2</v>
      </c>
      <c r="E7" s="30">
        <f t="shared" si="0"/>
        <v>0.1</v>
      </c>
      <c r="F7" s="29">
        <v>1</v>
      </c>
      <c r="G7" s="18">
        <f t="shared" si="1"/>
        <v>0.05</v>
      </c>
    </row>
    <row r="8" spans="1:7" ht="26.5" customHeight="1" x14ac:dyDescent="0.35">
      <c r="A8" s="72"/>
      <c r="B8" s="5" t="str">
        <f>'Analyse coûts-bénéfices'!C8</f>
        <v>Collaboration et accès aux compétences</v>
      </c>
      <c r="C8" s="31">
        <v>0.05</v>
      </c>
      <c r="D8" s="29">
        <v>2</v>
      </c>
      <c r="E8" s="30">
        <f t="shared" si="0"/>
        <v>0.1</v>
      </c>
      <c r="F8" s="29">
        <v>1</v>
      </c>
      <c r="G8" s="18">
        <f t="shared" si="1"/>
        <v>0.05</v>
      </c>
    </row>
    <row r="9" spans="1:7" ht="26.5" customHeight="1" x14ac:dyDescent="0.35">
      <c r="A9" s="72"/>
      <c r="B9" s="5" t="str">
        <f>'Analyse coûts-bénéfices'!C9</f>
        <v>Économies d'échelle</v>
      </c>
      <c r="C9" s="31">
        <v>0.05</v>
      </c>
      <c r="D9" s="29">
        <v>2</v>
      </c>
      <c r="E9" s="30">
        <f t="shared" si="0"/>
        <v>0.1</v>
      </c>
      <c r="F9" s="29">
        <v>1</v>
      </c>
      <c r="G9" s="18">
        <f t="shared" si="1"/>
        <v>0.05</v>
      </c>
    </row>
    <row r="10" spans="1:7" ht="26.5" customHeight="1" x14ac:dyDescent="0.35">
      <c r="A10" s="72"/>
      <c r="B10" s="13" t="s">
        <v>40</v>
      </c>
      <c r="C10" s="33">
        <f>SUM(C4:C9)</f>
        <v>0.65000000000000013</v>
      </c>
      <c r="D10" s="19">
        <f>SUM(E4:E9)</f>
        <v>2.1000000000000005</v>
      </c>
      <c r="E10" s="19"/>
      <c r="F10" s="19">
        <f>SUM(G4:G9)</f>
        <v>2.6499999999999995</v>
      </c>
      <c r="G10" s="19"/>
    </row>
    <row r="11" spans="1:7" ht="26.5" customHeight="1" x14ac:dyDescent="0.35">
      <c r="A11" s="73" t="s">
        <v>44</v>
      </c>
      <c r="B11" s="16" t="str">
        <f>'Analyse coûts-bénéfices'!C10</f>
        <v>Consommations de ressources</v>
      </c>
      <c r="C11" s="31">
        <v>0.05</v>
      </c>
      <c r="D11" s="29">
        <v>6</v>
      </c>
      <c r="E11" s="30">
        <f>C11*D11</f>
        <v>0.30000000000000004</v>
      </c>
      <c r="F11" s="29">
        <v>5</v>
      </c>
      <c r="G11" s="18">
        <f>C11*F11</f>
        <v>0.25</v>
      </c>
    </row>
    <row r="12" spans="1:7" ht="26.5" customHeight="1" x14ac:dyDescent="0.35">
      <c r="A12" s="73"/>
      <c r="B12" s="16" t="str">
        <f>'Analyse coûts-bénéfices'!C11</f>
        <v>Production de déchets</v>
      </c>
      <c r="C12" s="31">
        <v>0.02</v>
      </c>
      <c r="D12" s="29">
        <v>6</v>
      </c>
      <c r="E12" s="30">
        <f t="shared" ref="E12:E15" si="2">C12*D12</f>
        <v>0.12</v>
      </c>
      <c r="F12" s="29">
        <v>5</v>
      </c>
      <c r="G12" s="18">
        <f t="shared" ref="G12:G15" si="3">C12*F12</f>
        <v>0.1</v>
      </c>
    </row>
    <row r="13" spans="1:7" ht="26.5" customHeight="1" x14ac:dyDescent="0.35">
      <c r="A13" s="73"/>
      <c r="B13" s="16" t="str">
        <f>'Analyse coûts-bénéfices'!C12</f>
        <v>GES</v>
      </c>
      <c r="C13" s="31">
        <v>0.18</v>
      </c>
      <c r="D13" s="29">
        <v>7</v>
      </c>
      <c r="E13" s="30">
        <f t="shared" si="2"/>
        <v>1.26</v>
      </c>
      <c r="F13" s="29">
        <v>4</v>
      </c>
      <c r="G13" s="18">
        <f t="shared" si="3"/>
        <v>0.72</v>
      </c>
    </row>
    <row r="14" spans="1:7" ht="26.5" customHeight="1" x14ac:dyDescent="0.35">
      <c r="A14" s="73"/>
      <c r="B14" s="16" t="str">
        <f>'Analyse coûts-bénéfices'!C13</f>
        <v>Autres émissions (eaux usées, etc.)</v>
      </c>
      <c r="C14" s="31">
        <v>0</v>
      </c>
      <c r="D14" s="29">
        <v>0</v>
      </c>
      <c r="E14" s="30">
        <f t="shared" si="2"/>
        <v>0</v>
      </c>
      <c r="F14" s="29">
        <v>0</v>
      </c>
      <c r="G14" s="18">
        <f t="shared" si="3"/>
        <v>0</v>
      </c>
    </row>
    <row r="15" spans="1:7" ht="26.5" customHeight="1" x14ac:dyDescent="0.35">
      <c r="A15" s="73"/>
      <c r="B15" s="16" t="str">
        <f>'Analyse coûts-bénéfices'!C14</f>
        <v>Impacts sur la biodiversité et les écosystèmes</v>
      </c>
      <c r="C15" s="31">
        <v>0</v>
      </c>
      <c r="D15" s="29">
        <v>0</v>
      </c>
      <c r="E15" s="30">
        <f t="shared" si="2"/>
        <v>0</v>
      </c>
      <c r="F15" s="29">
        <v>0</v>
      </c>
      <c r="G15" s="18">
        <f t="shared" si="3"/>
        <v>0</v>
      </c>
    </row>
    <row r="16" spans="1:7" ht="28" customHeight="1" x14ac:dyDescent="0.35">
      <c r="A16" s="73"/>
      <c r="B16" s="13" t="s">
        <v>41</v>
      </c>
      <c r="C16" s="33">
        <f>SUM(C11:C15)</f>
        <v>0.25</v>
      </c>
      <c r="D16" s="19">
        <f>SUM(E11:E15)</f>
        <v>1.6800000000000002</v>
      </c>
      <c r="E16" s="19"/>
      <c r="F16" s="19">
        <f>SUM(G11:G15)</f>
        <v>1.0699999999999998</v>
      </c>
      <c r="G16" s="19"/>
    </row>
    <row r="17" spans="1:7" ht="38.25" customHeight="1" x14ac:dyDescent="0.35">
      <c r="A17" s="69" t="s">
        <v>45</v>
      </c>
      <c r="B17" s="16" t="str">
        <f>'Analyse coûts-bénéfices'!C15</f>
        <v>Impacts sur les employés</v>
      </c>
      <c r="C17" s="32">
        <v>0.05</v>
      </c>
      <c r="D17" s="29">
        <v>2</v>
      </c>
      <c r="E17" s="30">
        <f>C17*D17</f>
        <v>0.1</v>
      </c>
      <c r="F17" s="29">
        <v>1</v>
      </c>
      <c r="G17" s="18">
        <f>C17*F17</f>
        <v>0.05</v>
      </c>
    </row>
    <row r="18" spans="1:7" ht="38.25" customHeight="1" x14ac:dyDescent="0.35">
      <c r="A18" s="69"/>
      <c r="B18" s="16" t="str">
        <f>'Analyse coûts-bénéfices'!C16</f>
        <v>Impacts sur la communauté locale</v>
      </c>
      <c r="C18" s="32">
        <v>0.05</v>
      </c>
      <c r="D18" s="29">
        <v>2</v>
      </c>
      <c r="E18" s="30">
        <f>C18*D18</f>
        <v>0.1</v>
      </c>
      <c r="F18" s="29">
        <v>2</v>
      </c>
      <c r="G18" s="18">
        <f>C18*F18</f>
        <v>0.1</v>
      </c>
    </row>
    <row r="19" spans="1:7" ht="21" customHeight="1" thickBot="1" x14ac:dyDescent="0.4">
      <c r="A19" s="69"/>
      <c r="B19" s="14" t="s">
        <v>42</v>
      </c>
      <c r="C19" s="34">
        <f>SUM(C17:C18)</f>
        <v>0.1</v>
      </c>
      <c r="D19" s="20">
        <f>SUM(E17:E18)</f>
        <v>0.2</v>
      </c>
      <c r="E19" s="20"/>
      <c r="F19" s="20">
        <f>SUM(G17:G18)</f>
        <v>0.15000000000000002</v>
      </c>
      <c r="G19" s="20"/>
    </row>
    <row r="20" spans="1:7" ht="22" customHeight="1" thickBot="1" x14ac:dyDescent="0.4">
      <c r="B20" s="15" t="s">
        <v>43</v>
      </c>
      <c r="C20" s="35">
        <f>C10+C16+C19</f>
        <v>1.0000000000000002</v>
      </c>
      <c r="D20" s="36">
        <f>SUM(E4:E18)</f>
        <v>3.9800000000000004</v>
      </c>
      <c r="E20" s="36"/>
      <c r="F20" s="36">
        <f>SUM(G4:G18)</f>
        <v>3.8699999999999997</v>
      </c>
      <c r="G20" s="21"/>
    </row>
    <row r="23" spans="1:7" ht="16.5" x14ac:dyDescent="0.35">
      <c r="B23" t="s">
        <v>49</v>
      </c>
    </row>
    <row r="24" spans="1:7" ht="16.5" x14ac:dyDescent="0.35">
      <c r="B24" t="s">
        <v>60</v>
      </c>
    </row>
    <row r="25" spans="1:7" x14ac:dyDescent="0.35">
      <c r="B25" t="s">
        <v>57</v>
      </c>
    </row>
    <row r="27" spans="1:7" x14ac:dyDescent="0.35">
      <c r="A27" s="43" t="s">
        <v>86</v>
      </c>
      <c r="B27" s="43"/>
      <c r="C27" s="43"/>
      <c r="D27" s="43"/>
      <c r="E27" s="43"/>
      <c r="F27" s="43"/>
    </row>
  </sheetData>
  <sheetProtection sheet="1" objects="1" scenarios="1" formatCells="0" formatColumns="0" formatRows="0" sort="0" autoFilter="0" pivotTables="0"/>
  <mergeCells count="5">
    <mergeCell ref="A4:A10"/>
    <mergeCell ref="A11:A16"/>
    <mergeCell ref="A17:A19"/>
    <mergeCell ref="A1:G1"/>
    <mergeCell ref="A27:F27"/>
  </mergeCells>
  <pageMargins left="0.31496062992125984" right="0.31496062992125984" top="0.74803149606299213" bottom="0.74803149606299213" header="0.31496062992125984" footer="0.31496062992125984"/>
  <pageSetup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Coûts</vt:lpstr>
      <vt:lpstr>Analyse coûts-bénéfices</vt:lpstr>
      <vt:lpstr>Analyse multicritères</vt:lpstr>
    </vt:vector>
  </TitlesOfParts>
  <Company>FSA ULaval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Rim Khlifa</dc:creator>
  <cp:lastModifiedBy>Marc Journeault</cp:lastModifiedBy>
  <cp:lastPrinted>2024-03-07T21:16:15Z</cp:lastPrinted>
  <dcterms:created xsi:type="dcterms:W3CDTF">2024-01-22T15:14:42Z</dcterms:created>
  <dcterms:modified xsi:type="dcterms:W3CDTF">2024-03-07T21:16:47Z</dcterms:modified>
</cp:coreProperties>
</file>