
<file path=[Content_Types].xml><?xml version="1.0" encoding="utf-8"?>
<Types xmlns="http://schemas.openxmlformats.org/package/2006/content-type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epoirier\Downloads\"/>
    </mc:Choice>
  </mc:AlternateContent>
  <xr:revisionPtr revIDLastSave="0" documentId="13_ncr:1_{EF8A5F49-70FA-43C8-B802-58DC5A3B3FBD}" xr6:coauthVersionLast="47" xr6:coauthVersionMax="47" xr10:uidLastSave="{00000000-0000-0000-0000-000000000000}"/>
  <bookViews>
    <workbookView xWindow="4020" yWindow="1590" windowWidth="26580" windowHeight="18870" xr2:uid="{00000000-000D-0000-FFFF-FFFF00000000}"/>
  </bookViews>
  <sheets>
    <sheet name="Introduction" sheetId="7" r:id="rId1"/>
    <sheet name="1- MCI-PCI" sheetId="3" r:id="rId2"/>
    <sheet name="Product Design factors" sheetId="4" r:id="rId3"/>
    <sheet name="2-SCI-BCI" sheetId="5" r:id="rId4"/>
    <sheet name="System design factors" sheetId="6" r:id="rId5"/>
    <sheet name="Références et données" sheetId="8" r:id="rId6"/>
  </sheets>
  <definedNames>
    <definedName name="_xlnm._FilterDatabase" localSheetId="2" hidden="1">'Product Design factors'!$D$2:$I$4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5" l="1"/>
  <c r="E2" i="5" s="1"/>
  <c r="G2" i="6"/>
  <c r="H2" i="6" s="1"/>
  <c r="F2" i="6"/>
  <c r="E2" i="6"/>
  <c r="AD2" i="3"/>
  <c r="I4" i="4"/>
  <c r="AN6" i="3" l="1"/>
  <c r="Z2" i="3"/>
  <c r="C2" i="3" l="1"/>
  <c r="J2" i="3"/>
  <c r="AA2" i="3"/>
  <c r="R2" i="3" l="1"/>
  <c r="N2" i="3"/>
  <c r="T2" i="3"/>
  <c r="S2" i="3"/>
  <c r="U2" i="3" l="1"/>
  <c r="AB2" i="3" s="1"/>
  <c r="AC2" i="3" l="1"/>
  <c r="D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tc={005DC4A1-D028-2642-B88A-AA7EC6CC1557}</author>
  </authors>
  <commentList>
    <comment ref="B3" authorId="0" shapeId="0" xr:uid="{005DC4A1-D028-2642-B88A-AA7EC6CC1557}">
      <text>
        <t>[Threaded comment]
Your version of Excel allows you to read this threaded comment; however, any edits to it will get removed if the file is opened in a newer version of Excel. Learn more: https://go.microsoft.com/fwlink/?linkid=870924
Comment:
    Déterminer les ensembles de matériels qui définissent le produit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Yousfi</author>
  </authors>
  <commentList>
    <comment ref="G1" authorId="0" shapeId="0" xr:uid="{78345FA3-88CB-5E4E-AE5B-2096D3518DEA}">
      <text>
        <r>
          <rPr>
            <sz val="10"/>
            <color rgb="FF000000"/>
            <rFont val="Tahoma"/>
            <family val="2"/>
          </rPr>
          <t>Sélectionner l'ensemble des matériels qui composent le produit</t>
        </r>
      </text>
    </comment>
    <comment ref="H1" authorId="0" shapeId="0" xr:uid="{883D9E74-FC0D-CE40-AFF7-0B2135C79FAC}">
      <text>
        <r>
          <rPr>
            <sz val="10"/>
            <color rgb="FF000000"/>
            <rFont val="Tahoma"/>
            <family val="2"/>
          </rPr>
          <t xml:space="preserve">Sélectionner l'ensemble des Produits qui composent le système
</t>
        </r>
      </text>
    </comment>
  </commentList>
</comments>
</file>

<file path=xl/sharedStrings.xml><?xml version="1.0" encoding="utf-8"?>
<sst xmlns="http://schemas.openxmlformats.org/spreadsheetml/2006/main" count="105" uniqueCount="92">
  <si>
    <t>Building</t>
  </si>
  <si>
    <t>Level</t>
  </si>
  <si>
    <t>System</t>
  </si>
  <si>
    <t>System Circularity Factor</t>
  </si>
  <si>
    <t>System Factor (mass)</t>
  </si>
  <si>
    <t>Product</t>
  </si>
  <si>
    <t>Classification.UniFormat.II.Description</t>
  </si>
  <si>
    <t>Produt circularity Indicator</t>
  </si>
  <si>
    <t>Classification.UniFormat.II. Number</t>
  </si>
  <si>
    <t>Matériau: Description</t>
  </si>
  <si>
    <t>Matériau: Nom</t>
  </si>
  <si>
    <t>Masse volumique (kN/m3)</t>
  </si>
  <si>
    <t>Volume</t>
  </si>
  <si>
    <t>Masse (kn)</t>
  </si>
  <si>
    <r>
      <t>F</t>
    </r>
    <r>
      <rPr>
        <b/>
        <sz val="11"/>
        <color rgb="FF000000"/>
        <rFont val="Calibri"/>
        <family val="2"/>
      </rPr>
      <t xml:space="preserve">r </t>
    </r>
    <r>
      <rPr>
        <sz val="11"/>
        <color rgb="FF000000"/>
        <rFont val="Calibri"/>
        <family val="2"/>
      </rPr>
      <t>(%)</t>
    </r>
    <r>
      <rPr>
        <b/>
        <sz val="11"/>
        <color rgb="FF000000"/>
        <rFont val="Calibri"/>
        <family val="2"/>
      </rPr>
      <t xml:space="preserve">
</t>
    </r>
    <r>
      <rPr>
        <sz val="10"/>
        <color rgb="FF000000"/>
        <rFont val="Calibri"/>
        <family val="2"/>
      </rPr>
      <t>feedstock derived from recycled</t>
    </r>
  </si>
  <si>
    <r>
      <t>F</t>
    </r>
    <r>
      <rPr>
        <b/>
        <sz val="11"/>
        <color rgb="FF000000"/>
        <rFont val="Calibri"/>
        <family val="2"/>
      </rPr>
      <t xml:space="preserve">u </t>
    </r>
    <r>
      <rPr>
        <sz val="11"/>
        <color rgb="FF000000"/>
        <rFont val="Calibri"/>
        <family val="2"/>
      </rPr>
      <t>(%)</t>
    </r>
    <r>
      <rPr>
        <b/>
        <sz val="11"/>
        <color rgb="FF000000"/>
        <rFont val="Calibri"/>
        <family val="2"/>
      </rPr>
      <t xml:space="preserve">
</t>
    </r>
    <r>
      <rPr>
        <sz val="10"/>
        <color rgb="FF000000"/>
        <rFont val="Calibri"/>
        <family val="2"/>
      </rPr>
      <t>feedstock derived from reused</t>
    </r>
  </si>
  <si>
    <r>
      <t>E</t>
    </r>
    <r>
      <rPr>
        <b/>
        <sz val="11"/>
        <color rgb="FF000000"/>
        <rFont val="Calibri"/>
        <family val="2"/>
      </rPr>
      <t xml:space="preserve">f </t>
    </r>
    <r>
      <rPr>
        <sz val="11"/>
        <color rgb="FF000000"/>
        <rFont val="Calibri"/>
        <family val="2"/>
      </rPr>
      <t>(%)
Recycling efficiency of Feedstock</t>
    </r>
  </si>
  <si>
    <r>
      <t xml:space="preserve">V </t>
    </r>
    <r>
      <rPr>
        <sz val="11"/>
        <color rgb="FF000000"/>
        <rFont val="Calibri"/>
        <family val="2"/>
      </rPr>
      <t>(kg)</t>
    </r>
    <r>
      <rPr>
        <b/>
        <sz val="11"/>
        <color rgb="FF000000"/>
        <rFont val="Calibri"/>
        <family val="2"/>
      </rPr>
      <t xml:space="preserve">
</t>
    </r>
    <r>
      <rPr>
        <sz val="10"/>
        <color rgb="FF000000"/>
        <rFont val="Calibri"/>
        <family val="2"/>
      </rPr>
      <t>Virgin Feedstock</t>
    </r>
  </si>
  <si>
    <r>
      <t>C</t>
    </r>
    <r>
      <rPr>
        <b/>
        <sz val="11"/>
        <color rgb="FF000000"/>
        <rFont val="Calibri"/>
        <family val="2"/>
      </rPr>
      <t xml:space="preserve">r </t>
    </r>
    <r>
      <rPr>
        <sz val="11"/>
        <color rgb="FF000000"/>
        <rFont val="Calibri"/>
        <family val="2"/>
      </rPr>
      <t>(%)</t>
    </r>
    <r>
      <rPr>
        <b/>
        <sz val="11"/>
        <color rgb="FF000000"/>
        <rFont val="Calibri"/>
        <family val="2"/>
      </rPr>
      <t xml:space="preserve">
</t>
    </r>
    <r>
      <rPr>
        <sz val="10"/>
        <color rgb="FF000000"/>
        <rFont val="Calibri"/>
        <family val="2"/>
      </rPr>
      <t>End use material going for Recycling</t>
    </r>
  </si>
  <si>
    <r>
      <t>C</t>
    </r>
    <r>
      <rPr>
        <b/>
        <sz val="11"/>
        <color rgb="FF000000"/>
        <rFont val="Calibri"/>
        <family val="2"/>
      </rPr>
      <t xml:space="preserve">u </t>
    </r>
    <r>
      <rPr>
        <sz val="11"/>
        <color rgb="FF000000"/>
        <rFont val="Calibri"/>
        <family val="2"/>
      </rPr>
      <t>(%)</t>
    </r>
    <r>
      <rPr>
        <b/>
        <sz val="11"/>
        <color rgb="FF000000"/>
        <rFont val="Calibri"/>
        <family val="2"/>
      </rPr>
      <t xml:space="preserve">
</t>
    </r>
    <r>
      <rPr>
        <sz val="10"/>
        <color rgb="FF000000"/>
        <rFont val="Calibri"/>
        <family val="2"/>
      </rPr>
      <t>End use material going for Reusing</t>
    </r>
  </si>
  <si>
    <r>
      <t>E</t>
    </r>
    <r>
      <rPr>
        <b/>
        <sz val="11"/>
        <color rgb="FF000000"/>
        <rFont val="Calibri"/>
        <family val="2"/>
      </rPr>
      <t xml:space="preserve">c </t>
    </r>
    <r>
      <rPr>
        <sz val="11"/>
        <color rgb="FF000000"/>
        <rFont val="Calibri"/>
        <family val="2"/>
      </rPr>
      <t>(%)
Recycling efficiency of End use material</t>
    </r>
  </si>
  <si>
    <r>
      <t>W</t>
    </r>
    <r>
      <rPr>
        <b/>
        <sz val="11"/>
        <color rgb="FF000000"/>
        <rFont val="Calibri"/>
        <family val="2"/>
      </rPr>
      <t xml:space="preserve">o </t>
    </r>
    <r>
      <rPr>
        <sz val="11"/>
        <color rgb="FF000000"/>
        <rFont val="Calibri"/>
        <family val="2"/>
      </rPr>
      <t>(kg)</t>
    </r>
    <r>
      <rPr>
        <b/>
        <sz val="11"/>
        <color rgb="FF000000"/>
        <rFont val="Calibri"/>
        <family val="2"/>
      </rPr>
      <t xml:space="preserve">
</t>
    </r>
    <r>
      <rPr>
        <sz val="10"/>
        <color rgb="FF000000"/>
        <rFont val="Calibri"/>
        <family val="2"/>
      </rPr>
      <t>waste going to landfill or energy recovery</t>
    </r>
  </si>
  <si>
    <r>
      <t>W</t>
    </r>
    <r>
      <rPr>
        <b/>
        <sz val="11"/>
        <color rgb="FF000000"/>
        <rFont val="Calibri"/>
        <family val="2"/>
      </rPr>
      <t xml:space="preserve">c </t>
    </r>
    <r>
      <rPr>
        <sz val="11"/>
        <color rgb="FF000000"/>
        <rFont val="Calibri"/>
        <family val="2"/>
      </rPr>
      <t>(kg)</t>
    </r>
    <r>
      <rPr>
        <b/>
        <sz val="11"/>
        <color rgb="FF000000"/>
        <rFont val="Calibri"/>
        <family val="2"/>
      </rPr>
      <t xml:space="preserve">
</t>
    </r>
    <r>
      <rPr>
        <sz val="10"/>
        <color rgb="FF000000"/>
        <rFont val="Calibri"/>
        <family val="2"/>
      </rPr>
      <t>waste generated in the recycling process</t>
    </r>
  </si>
  <si>
    <r>
      <t>W</t>
    </r>
    <r>
      <rPr>
        <b/>
        <sz val="11"/>
        <color rgb="FF000000"/>
        <rFont val="Calibri"/>
        <family val="2"/>
      </rPr>
      <t>f</t>
    </r>
    <r>
      <rPr>
        <sz val="11"/>
        <color rgb="FF000000"/>
        <rFont val="Calibri"/>
        <family val="2"/>
      </rPr>
      <t xml:space="preserve"> (kg)</t>
    </r>
    <r>
      <rPr>
        <b/>
        <sz val="11"/>
        <color rgb="FF000000"/>
        <rFont val="Calibri"/>
        <family val="2"/>
      </rPr>
      <t xml:space="preserve">
</t>
    </r>
    <r>
      <rPr>
        <sz val="10"/>
        <color rgb="FF000000"/>
        <rFont val="Calibri"/>
        <family val="2"/>
      </rPr>
      <t>waste for producing recycled content used as feedstock</t>
    </r>
  </si>
  <si>
    <r>
      <t>W</t>
    </r>
    <r>
      <rPr>
        <b/>
        <sz val="11"/>
        <color rgb="FF000000"/>
        <rFont val="Calibri"/>
        <family val="2"/>
      </rPr>
      <t xml:space="preserve"> </t>
    </r>
    <r>
      <rPr>
        <sz val="11"/>
        <color rgb="FF000000"/>
        <rFont val="Calibri"/>
        <family val="2"/>
      </rPr>
      <t>(kg)</t>
    </r>
    <r>
      <rPr>
        <b/>
        <sz val="11"/>
        <color rgb="FF000000"/>
        <rFont val="Calibri"/>
        <family val="2"/>
      </rPr>
      <t xml:space="preserve">
</t>
    </r>
    <r>
      <rPr>
        <sz val="10"/>
        <color rgb="FF000000"/>
        <rFont val="Calibri"/>
        <family val="2"/>
      </rPr>
      <t>overall amount of unrecoverable waste</t>
    </r>
  </si>
  <si>
    <r>
      <t>L</t>
    </r>
    <r>
      <rPr>
        <b/>
        <sz val="11"/>
        <color rgb="FF000000"/>
        <rFont val="Calibri"/>
        <family val="2"/>
      </rPr>
      <t xml:space="preserve">
</t>
    </r>
    <r>
      <rPr>
        <sz val="10"/>
        <color rgb="FF000000"/>
        <rFont val="Calibri"/>
        <family val="2"/>
      </rPr>
      <t>Lifetime of the product</t>
    </r>
  </si>
  <si>
    <r>
      <t>L</t>
    </r>
    <r>
      <rPr>
        <sz val="11"/>
        <color rgb="FF000000"/>
        <rFont val="Calibri"/>
        <family val="2"/>
      </rPr>
      <t>av</t>
    </r>
    <r>
      <rPr>
        <b/>
        <sz val="11"/>
        <color rgb="FF000000"/>
        <rFont val="Calibri"/>
        <family val="2"/>
      </rPr>
      <t xml:space="preserve">
</t>
    </r>
    <r>
      <rPr>
        <sz val="10"/>
        <color rgb="FF000000"/>
        <rFont val="Calibri"/>
        <family val="2"/>
      </rPr>
      <t>Lifestime of industry avarage</t>
    </r>
  </si>
  <si>
    <r>
      <t>U</t>
    </r>
    <r>
      <rPr>
        <b/>
        <sz val="11"/>
        <color rgb="FF000000"/>
        <rFont val="Calibri"/>
        <family val="2"/>
      </rPr>
      <t xml:space="preserve">
</t>
    </r>
    <r>
      <rPr>
        <sz val="10"/>
        <color rgb="FF000000"/>
        <rFont val="Calibri"/>
        <family val="2"/>
      </rPr>
      <t>Functional unit of the product</t>
    </r>
  </si>
  <si>
    <r>
      <t>U</t>
    </r>
    <r>
      <rPr>
        <sz val="11"/>
        <color rgb="FF000000"/>
        <rFont val="Calibri"/>
        <family val="2"/>
      </rPr>
      <t>av</t>
    </r>
    <r>
      <rPr>
        <b/>
        <sz val="11"/>
        <color rgb="FF000000"/>
        <rFont val="Calibri"/>
        <family val="2"/>
      </rPr>
      <t xml:space="preserve">
</t>
    </r>
    <r>
      <rPr>
        <sz val="10"/>
        <color rgb="FF000000"/>
        <rFont val="Calibri"/>
        <family val="2"/>
      </rPr>
      <t>Functional unit industry avarage</t>
    </r>
  </si>
  <si>
    <r>
      <t>X</t>
    </r>
    <r>
      <rPr>
        <sz val="10"/>
        <color rgb="FF000000"/>
        <rFont val="Calibri"/>
        <family val="2"/>
      </rPr>
      <t xml:space="preserve">
The utility</t>
    </r>
  </si>
  <si>
    <r>
      <t>F</t>
    </r>
    <r>
      <rPr>
        <b/>
        <sz val="11"/>
        <color rgb="FF000000"/>
        <rFont val="Calibri"/>
        <family val="2"/>
      </rPr>
      <t xml:space="preserve">(x)
</t>
    </r>
  </si>
  <si>
    <t>LFI</t>
  </si>
  <si>
    <t>MCI</t>
  </si>
  <si>
    <t>Concrete</t>
  </si>
  <si>
    <t>Wood</t>
  </si>
  <si>
    <t>Gypsum</t>
  </si>
  <si>
    <t>Metals</t>
  </si>
  <si>
    <t>Polyethylene film membrane</t>
  </si>
  <si>
    <t>Cardboard</t>
  </si>
  <si>
    <t>Plastic</t>
  </si>
  <si>
    <t>Glasses</t>
  </si>
  <si>
    <t>Rigid foam insulation board</t>
  </si>
  <si>
    <t>Rock Wool</t>
  </si>
  <si>
    <t>Vinyl</t>
  </si>
  <si>
    <t>Paint</t>
  </si>
  <si>
    <t>Rubber</t>
  </si>
  <si>
    <t>Sources</t>
  </si>
  <si>
    <t>Recyc-Qubec</t>
  </si>
  <si>
    <t>Product factors</t>
  </si>
  <si>
    <t>Produit</t>
  </si>
  <si>
    <t>Separation</t>
  </si>
  <si>
    <t>Dependance</t>
  </si>
  <si>
    <t>Connection</t>
  </si>
  <si>
    <t>Accessibility</t>
  </si>
  <si>
    <t>Total</t>
  </si>
  <si>
    <r>
      <t>Une fois le</t>
    </r>
    <r>
      <rPr>
        <b/>
        <sz val="10"/>
        <color rgb="FF000000"/>
        <rFont val="Helvetica Neue"/>
        <family val="2"/>
      </rPr>
      <t xml:space="preserve"> PCI</t>
    </r>
    <r>
      <rPr>
        <sz val="10"/>
        <color indexed="8"/>
        <rFont val="Helvetica Neue"/>
        <family val="2"/>
      </rPr>
      <t xml:space="preserve"> calculé pour un produit, un </t>
    </r>
    <r>
      <rPr>
        <b/>
        <sz val="10"/>
        <color rgb="FF000000"/>
        <rFont val="Helvetica Neue"/>
        <family val="2"/>
      </rPr>
      <t>System Design Factor</t>
    </r>
    <r>
      <rPr>
        <sz val="10"/>
        <color indexed="8"/>
        <rFont val="Helvetica Neue"/>
        <family val="2"/>
      </rPr>
      <t xml:space="preserve"> est défini pour permettre de calculer le </t>
    </r>
    <r>
      <rPr>
        <b/>
        <sz val="10"/>
        <color rgb="FF000000"/>
        <rFont val="Helvetica Neue"/>
        <family val="2"/>
      </rPr>
      <t xml:space="preserve">System Circularity Indicator </t>
    </r>
    <r>
      <rPr>
        <sz val="10"/>
        <color indexed="8"/>
        <rFont val="Helvetica Neue"/>
        <family val="2"/>
      </rPr>
      <t>ensuite.</t>
    </r>
  </si>
  <si>
    <r>
      <t xml:space="preserve">Finalement, le </t>
    </r>
    <r>
      <rPr>
        <b/>
        <sz val="10"/>
        <color rgb="FF000000"/>
        <rFont val="Helvetica Neue"/>
        <family val="2"/>
      </rPr>
      <t>BCI</t>
    </r>
    <r>
      <rPr>
        <sz val="10"/>
        <color indexed="8"/>
        <rFont val="Helvetica Neue"/>
        <family val="2"/>
      </rPr>
      <t xml:space="preserve"> représente la moyenne des </t>
    </r>
    <r>
      <rPr>
        <b/>
        <sz val="10"/>
        <color rgb="FF000000"/>
        <rFont val="Helvetica Neue"/>
        <family val="2"/>
      </rPr>
      <t>SCI</t>
    </r>
    <r>
      <rPr>
        <sz val="10"/>
        <color indexed="8"/>
        <rFont val="Helvetica Neue"/>
        <family val="2"/>
      </rPr>
      <t xml:space="preserve"> de l'ensemble du projet.</t>
    </r>
  </si>
  <si>
    <t>Partie 1 : MCI-BCI</t>
  </si>
  <si>
    <t>Partie 2: SCI-BCI</t>
  </si>
  <si>
    <t>La formule établit est basée sur la formule proposée dans (Verberne, 2016), d'où le nom "BCI" est tiré  (figure 1). Cette formule considère quatres échelles de calculs de circularité: Le matériau, le produit, le système et le bâtiment. Le premier élément à calculer est l'indice de circularité matériel de chaque matériaux composant le projet. Les produits sont ensuite considérés comme des éléments regroupant des matériaux. Selon le produit, et  ses caractéristiques, un facteur de conception lui est attribué afin de pondérer la moyenne des indices de circularité matériel qui le compose, donnant alors un indice de circularité produit. Le système vient ensuite, considéré comme étant un ensemble de produits. Il n'y a pas de méthodes ou modèles spécifiques pour le regroupement de produits et la création d'un système. Ces ensembles de produits sont flexibles, à déterminer selon l'organisation du projet, les objectifs et les préférences de l'équipe de conception. Exemple: Un système peut être l'ensemble d'un étage ou un élément d'un étage (Balcon, cloisons, escaliers, etc...). L'indice de circularité du système doit aussi être une moyenne pondéré par un facteur de conception des produits qui le compose. Finalement, l'ensemble des systèmes du projet donne lieu à la définition du bâtiment, et la moyenne des indicateurs résultent à l'indice de circularité du bâtiment. Un facteur de conception peut aussi être appliqué si nécessaire et pertinent pour le projet.</t>
  </si>
  <si>
    <t>Équipe Solution #8A - Traçabilité des matériaux_ Outil pour mesurer et suivre la circularité d'un projet</t>
  </si>
  <si>
    <r>
      <t xml:space="preserve">L'objectif de cette feuille de calcul est de déterminer un </t>
    </r>
    <r>
      <rPr>
        <b/>
        <sz val="12"/>
        <color rgb="FF000000"/>
        <rFont val="Helvetica Neue"/>
        <family val="2"/>
      </rPr>
      <t xml:space="preserve">Building Circularity Indicator (BCI), qui représente un indicateur de circularité </t>
    </r>
    <r>
      <rPr>
        <sz val="12"/>
        <color rgb="FF000000"/>
        <rFont val="Helvetica Neue"/>
        <family val="2"/>
      </rPr>
      <t xml:space="preserve"> permettant d'informer sur la circularité d'un bâtiment selon sa composition. L'objectif est de supporter les équipes de conception pour concevoir des projets durables,  en informant de l'impact sur la circulairité des choix de conception réalisés.</t>
    </r>
  </si>
  <si>
    <r>
      <t>La formule proposée par Verberne (2016)  se base elle-même sur le "</t>
    </r>
    <r>
      <rPr>
        <b/>
        <sz val="10"/>
        <color rgb="FF000000"/>
        <rFont val="Helvetica Neue"/>
        <family val="2"/>
      </rPr>
      <t>Material Circularity Indicator</t>
    </r>
    <r>
      <rPr>
        <sz val="10"/>
        <color indexed="8"/>
        <rFont val="Helvetica Neue"/>
        <family val="2"/>
      </rPr>
      <t xml:space="preserve">" (MCI) conçu par la fondation Ellen MacArthur (Figure 2).  
Le MCI est une mesure élaborée par la fondation Ellen MacArthur basée sur l’évaluation des flux de matières constituant un produit durant son cycle de vie. L’approche est orientée sur la minimisation de la linéarité du flux (utiliser-jeter) et l’optimisation de la réutilisation, favorisant un flux circulaire. L’évaluation comprend des considérations sur la durée et l’intensité de l’utilisation du produit par rapport à des produits similaires standard de l’industrie. </t>
    </r>
  </si>
  <si>
    <t>Calcul</t>
  </si>
  <si>
    <t>Avant toute chose, il faut identifier les matériaux composant le projet, et les quantités de matériaux (Figure 3). Dans ce projet, les matériaux ont  été classés en fonction de la classification Uniformat II. Les éléments quantitatifs de la  liste seront composés de la masse volumétrique, le volume et la masse totale de chaque matériau utilisé.</t>
  </si>
  <si>
    <t>Étape 1: Quantités de matériaux</t>
  </si>
  <si>
    <t>Étape 2: Part de matières premières vierges utilisées pour le matériel</t>
  </si>
  <si>
    <t>L’OQLF définit une matière première vierge comme une « Matière première brute directement issue des ressources naturelles. » Ainsi, la quantité de matière première vierge (V) est la quantité de matière nouvelle ou inutilisée utilisée dans la fabrication du produit. Elle est calculée en fonction de trois facteurs (Figure 4):
1.	Matières premières dérivées de matériaux recyclés (Fr)
2.	Matières premières dérivées de matériaux réutilisés (Fu)
3.	Efficacité de recyclage des matières premières (Ef)</t>
  </si>
  <si>
    <t>Étape 3: Estimation des déchets non valorisables composant le matériel</t>
  </si>
  <si>
    <t>Le facteur d’utilité (X) représente l’intensité et la durée d’utilisation du produit. Il est déterminé par deux composantes :
1.	La durée de vie (L) : Indique la durée de vie d’utilisation moyenne du produit par rapport à la moyenne de l’industrie.
2.	La composante intensité d’utilisation (U) : Définit la fréquence d’utilisation du produit. 
Pour ce projet, le facteur d’utilité X a été simplifié en utilisant seulement les durées de vies sans intégrer l’utilisation fonctionnelle des éléments. Il a donc été assumé qu’aucun remplacement n’a été fait jusqu’ici. (Figure 6)</t>
  </si>
  <si>
    <t>Les déchets non valorisables, notés W, concernent la partie de la matière qui ne sera pas récupérée une fois que le produit aura atteint la fin de sa phase d’utilisation (Figure 5). Il est divisé en trois catégories :
1.	Déchets mis en décharge ou valorisés en énergie (Wo)
2.	Déchets générés dans le processus de recyclage (Wc)
3.	Déchets destinés à la production de contenu recyclé utilisés comme matières premières (Wf)
Chaque catégorie est déterminée en fonction de plusieurs facteurs :
1.	Matières d’utilisation finale destinées au recyclage (Cr)
2.	Matières d’utilisation finale destinées à la réutilisation (Cu)
3.	Efficacité de recyclage des préparations commerciales (Ec)</t>
  </si>
  <si>
    <t>Étape 4: Facteur d'utilité du matériel</t>
  </si>
  <si>
    <t>Étape 5: Calcul du flux linéaire</t>
  </si>
  <si>
    <t xml:space="preserve">Indice de débit ou flux linéaire (LFI) :
L’indice de flux linéaire (LFI) mesure la proportion de matériaux qui s’écoulent de manière linéaire, ce qui signifie qu’ils proviennent de matériaux vierges et finissent comme déchets non récupérables. La quantité de LFI dépend de V, W, M, Wf et Wc (Figure 7). </t>
  </si>
  <si>
    <t>Étape 6: Calcul du MCI</t>
  </si>
  <si>
    <t>Le MCI évalue la circularité d’un matériel. L'indice va de 0 à 1, 0 étant un matériel ayant un flux totalement linéaire et 1 totalement circulaire. L'indice est calculé par : MCI= 1-LFI</t>
  </si>
  <si>
    <t xml:space="preserve">Le fichier de calcul est organisé en 2 parties. La 1ère partie se concentre sur le calcul des MCI, PCI et les Facteurs de conception produits. La partie 2 concerne le calcul des SCI, BCI et les Facteurs de conception Systèmes. </t>
  </si>
  <si>
    <r>
      <t xml:space="preserve">Une fois le MCI calculé, un </t>
    </r>
    <r>
      <rPr>
        <b/>
        <sz val="10"/>
        <color rgb="FF000000"/>
        <rFont val="Helvetica Neue"/>
        <family val="2"/>
      </rPr>
      <t>Product Design Factor</t>
    </r>
    <r>
      <rPr>
        <sz val="10"/>
        <color indexed="8"/>
        <rFont val="Helvetica Neue"/>
        <family val="2"/>
      </rPr>
      <t xml:space="preserve"> est défini pour permettre de calculer le </t>
    </r>
    <r>
      <rPr>
        <b/>
        <sz val="10"/>
        <color rgb="FF000000"/>
        <rFont val="Helvetica Neue"/>
        <family val="2"/>
      </rPr>
      <t>Product Circularity Indicator</t>
    </r>
    <r>
      <rPr>
        <sz val="10"/>
        <color indexed="8"/>
        <rFont val="Helvetica Neue"/>
        <family val="2"/>
      </rPr>
      <t xml:space="preserve"> ensuite.
Lors de l’évaluation du PCI, la méthodologie de Verberne (2016), définissant un facteur de désassemblage (FD) pour classer différents matériaux constitutifs d’un produit selon une analyse de plusieurs caractéristiques a été utilisée (Figure 8). Cette analyse donne un score de 0 à 1, 0 ayant le pire impact et 1 représentant le meilleur impact sur le désassemblage. Pour chaque matériau, la somme des scores de ces caractéristiques est alors réalisée pour définir son FD. Dans cette étude, par soucis de simplicité et l’impossibilité de réaliser l’analyse de certaines caractéristiques, quatre caractéristiques ont été sélectionnées : le potentiel de séparation du matériau, sa dépendance au produit, son type de connexion et son accessibilité. </t>
    </r>
  </si>
  <si>
    <r>
      <t xml:space="preserve">Grace au </t>
    </r>
    <r>
      <rPr>
        <b/>
        <sz val="10"/>
        <color rgb="FF000000"/>
        <rFont val="Helvetica Neue"/>
        <family val="2"/>
      </rPr>
      <t>Product Design Factor</t>
    </r>
    <r>
      <rPr>
        <sz val="10"/>
        <color indexed="8"/>
        <rFont val="Helvetica Neue"/>
        <family val="2"/>
      </rPr>
      <t xml:space="preserve">, il nous est possible de calculer le </t>
    </r>
    <r>
      <rPr>
        <b/>
        <sz val="10"/>
        <color rgb="FF000000"/>
        <rFont val="Helvetica Neue"/>
        <family val="2"/>
      </rPr>
      <t xml:space="preserve">Product Circularity Indicator </t>
    </r>
    <r>
      <rPr>
        <sz val="10"/>
        <color indexed="8"/>
        <rFont val="Helvetica Neue"/>
        <family val="2"/>
      </rPr>
      <t xml:space="preserve">(PCI). Cet indicateur représente pour un produit (ensemble de matériaux), la somme des </t>
    </r>
    <r>
      <rPr>
        <b/>
        <sz val="10"/>
        <color rgb="FF000000"/>
        <rFont val="Helvetica Neue"/>
        <family val="2"/>
      </rPr>
      <t>MCI</t>
    </r>
    <r>
      <rPr>
        <sz val="10"/>
        <color indexed="8"/>
        <rFont val="Helvetica Neue"/>
        <family val="2"/>
      </rPr>
      <t xml:space="preserve"> des matériaux qui le compose, pondérés par le </t>
    </r>
    <r>
      <rPr>
        <b/>
        <sz val="10"/>
        <color rgb="FF000000"/>
        <rFont val="Helvetica Neue"/>
        <family val="2"/>
      </rPr>
      <t>Product Design Factor</t>
    </r>
    <r>
      <rPr>
        <sz val="10"/>
        <color indexed="8"/>
        <rFont val="Helvetica Neue"/>
        <family val="2"/>
      </rPr>
      <t xml:space="preserve"> défini (Figure 9). </t>
    </r>
  </si>
  <si>
    <t>Le SCI est calculé en définissant un système au sein du projet (tel qu’une pièce, un étage, une zone ou un groupe d’espaces), puis en calculant le PCI moyen pondéré des produits qui composent ce système. La définition du système peut être adaptée en fonction des besoins et des objectifs du projet.</t>
  </si>
  <si>
    <t>Pour ce projet, les systèmes sont définis en termes de « zones d’interventions de rénovation », c’est-à-dire les zones ou l’équipe de conception compte réaliser des rénovations. Pour ce qui est du facteur de pondération, la durée de vie du système est utilisée comme facteur. À des fins de planification, cela aiderait le décideur à préparer son plan d’intervention en donnant la priorité aux systèmes ayant une durée de vie plus courte. L’exemple de calcul du SCI de la zone d’intervention « Accès avant RDC », représenté dans la Figure 10, composé de la dalle extérieure d’accès avant, l’escalier avant RDC, le balcon avant RDC et la porte d’entrée avant du RDC est présenté dans les figures 11 et 12.</t>
  </si>
  <si>
    <t>Le calcul n’a pas été réalisé car l’équipe d’architecture n’a pas prévu d’intervenir sur l’ensemble du bâtiment et ne nécessite donc pas d’évaluation jusqu’à ce niveau. Dans des travaux subséquents, il serait intéressant d’évaluer l’entièreté du bâtiment afin de créer un point de référence global pour le projet.</t>
  </si>
  <si>
    <t>Références méthodologiques</t>
  </si>
  <si>
    <t>Verberne, J. J. H. (2016). Building circularity indicators: an approach for measuring circularity of a building. Student thesis: Master. Eindhoven University of Technology. https://research.tue.nl/en/studentTheses/8fb5165b-563e-44f3-b27d-edade8ff334d</t>
  </si>
  <si>
    <t xml:space="preserve">Ellen MacArthur Foundation, “Circularity indicators an approach to measuring circularity (methodology),” (2015) https://emf.thirdlight.com/link/3jtevhlkbukz-9of4s4/@/preview/1?o </t>
  </si>
  <si>
    <t>Sources de données</t>
  </si>
  <si>
    <t>Bilan 2021 de la gestion des matières résiduelles au Québec : https://www.recyc-quebec.gouv.qc.ca/sites/default/files/documents/bilan-gmr-2021-complet.pdf</t>
  </si>
  <si>
    <t>Product Design factor (of the material)</t>
  </si>
  <si>
    <t>Product Design factor (of the product)</t>
  </si>
  <si>
    <t>System Average Lifetime</t>
  </si>
  <si>
    <t>Product Life Time</t>
  </si>
  <si>
    <t>Product names composing the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</si>
</sst>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indexed="8"/>
      <name val="Helvetica Neue"/>
    </font>
    <font>
      <b/>
      <sz val="10"/>
      <color indexed="8"/>
      <name val="Helvetica Neue"/>
      <family val="2"/>
    </font>
    <font>
      <sz val="10"/>
      <color indexed="8"/>
      <name val="Helvetica Neue"/>
      <family val="2"/>
    </font>
    <font>
      <b/>
      <sz val="11"/>
      <color rgb="FF000000"/>
      <name val="Calibri"/>
      <family val="2"/>
    </font>
    <font>
      <sz val="11"/>
      <color rgb="FF000000"/>
      <name val="Calibri"/>
      <family val="2"/>
    </font>
    <font>
      <b/>
      <sz val="14"/>
      <color rgb="FF000000"/>
      <name val="Calibri"/>
      <family val="2"/>
    </font>
    <font>
      <sz val="10"/>
      <color rgb="FF000000"/>
      <name val="Calibri"/>
      <family val="2"/>
    </font>
    <font>
      <sz val="8"/>
      <name val="Helvetica Neue"/>
      <family val="2"/>
    </font>
    <font>
      <sz val="10"/>
      <color rgb="FF000000"/>
      <name val="Helvetica Neue"/>
      <family val="2"/>
    </font>
    <font>
      <b/>
      <sz val="10"/>
      <color rgb="FF000000"/>
      <name val="Helvetica Neue"/>
      <family val="2"/>
    </font>
    <font>
      <sz val="14"/>
      <color rgb="FF000000"/>
      <name val="Times"/>
      <family val="1"/>
    </font>
    <font>
      <b/>
      <sz val="14"/>
      <color indexed="8"/>
      <name val="Helvetica Neue"/>
      <family val="2"/>
    </font>
    <font>
      <sz val="12"/>
      <color indexed="8"/>
      <name val="Helvetica Neue"/>
      <family val="2"/>
    </font>
    <font>
      <b/>
      <sz val="12"/>
      <color rgb="FF000000"/>
      <name val="Helvetica Neue"/>
      <family val="2"/>
    </font>
    <font>
      <sz val="12"/>
      <color rgb="FF000000"/>
      <name val="Helvetica Neue"/>
      <family val="2"/>
    </font>
    <font>
      <sz val="12"/>
      <color rgb="FF000000"/>
      <name val="Helvetica Neue"/>
      <family val="2"/>
      <scheme val="minor"/>
    </font>
    <font>
      <b/>
      <sz val="16"/>
      <color indexed="8"/>
      <name val="Helvetica Neue"/>
      <family val="2"/>
    </font>
    <font>
      <b/>
      <sz val="12"/>
      <color indexed="8"/>
      <name val="Helvetica Neue"/>
      <family val="2"/>
    </font>
    <font>
      <sz val="10"/>
      <color rgb="FF000000"/>
      <name val="Tahoma"/>
      <family val="2"/>
    </font>
    <font>
      <sz val="14"/>
      <color indexed="8"/>
      <name val="Helvetica Neue"/>
      <family val="2"/>
    </font>
    <font>
      <sz val="16"/>
      <color indexed="8"/>
      <name val="Helvetica Neue"/>
      <family val="2"/>
    </font>
  </fonts>
  <fills count="14">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rgb="FFFFE699"/>
        <bgColor rgb="FF000000"/>
      </patternFill>
    </fill>
    <fill>
      <patternFill patternType="solid">
        <fgColor rgb="FFD0CECE"/>
        <bgColor rgb="FF000000"/>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3F9FF"/>
        <bgColor indexed="64"/>
      </patternFill>
    </fill>
    <fill>
      <patternFill patternType="solid">
        <fgColor theme="5" tint="0.79998168889431442"/>
        <bgColor indexed="64"/>
      </patternFill>
    </fill>
  </fills>
  <borders count="22">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0"/>
      </right>
      <top style="thin">
        <color indexed="11"/>
      </top>
      <bottom style="thin">
        <color indexed="10"/>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10"/>
      </right>
      <top/>
      <bottom/>
      <diagonal/>
    </border>
    <border>
      <left style="medium">
        <color indexed="64"/>
      </left>
      <right/>
      <top/>
      <bottom/>
      <diagonal/>
    </border>
    <border>
      <left style="thin">
        <color indexed="11"/>
      </left>
      <right style="thin">
        <color indexed="64"/>
      </right>
      <top style="thin">
        <color indexed="64"/>
      </top>
      <bottom style="thin">
        <color indexed="64"/>
      </bottom>
      <diagonal/>
    </border>
    <border>
      <left style="thin">
        <color indexed="11"/>
      </left>
      <right/>
      <top style="thin">
        <color indexed="11"/>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pplyNumberFormat="0" applyFill="0" applyBorder="0" applyProtection="0">
      <alignment vertical="top" wrapText="1"/>
    </xf>
  </cellStyleXfs>
  <cellXfs count="89">
    <xf numFmtId="0" fontId="0" fillId="0" borderId="0" xfId="0">
      <alignment vertical="top" wrapText="1"/>
    </xf>
    <xf numFmtId="0" fontId="0" fillId="0" borderId="0" xfId="0" applyNumberFormat="1" applyAlignment="1">
      <alignment vertical="top"/>
    </xf>
    <xf numFmtId="0" fontId="1" fillId="2" borderId="1" xfId="0" applyFont="1" applyFill="1" applyBorder="1" applyAlignment="1">
      <alignment vertical="top"/>
    </xf>
    <xf numFmtId="49" fontId="0" fillId="0" borderId="2" xfId="0" applyNumberFormat="1" applyBorder="1" applyAlignment="1">
      <alignment vertical="top"/>
    </xf>
    <xf numFmtId="49" fontId="0" fillId="0" borderId="3" xfId="0" applyNumberFormat="1" applyBorder="1" applyAlignment="1">
      <alignment vertical="top"/>
    </xf>
    <xf numFmtId="0" fontId="2" fillId="0" borderId="0" xfId="0" applyFont="1">
      <alignment vertical="top" wrapText="1"/>
    </xf>
    <xf numFmtId="0" fontId="5" fillId="4" borderId="6" xfId="0" applyFont="1" applyFill="1" applyBorder="1" applyAlignment="1">
      <alignment horizontal="center" vertical="center" wrapText="1"/>
    </xf>
    <xf numFmtId="0" fontId="0" fillId="0" borderId="6" xfId="0" applyBorder="1">
      <alignment vertical="top" wrapText="1"/>
    </xf>
    <xf numFmtId="10" fontId="4" fillId="0" borderId="6" xfId="0" applyNumberFormat="1" applyFont="1" applyBorder="1" applyAlignment="1">
      <alignment horizontal="center" vertical="center"/>
    </xf>
    <xf numFmtId="9" fontId="4" fillId="0" borderId="6" xfId="0" applyNumberFormat="1" applyFont="1" applyBorder="1" applyAlignment="1">
      <alignment horizontal="center" vertical="center"/>
    </xf>
    <xf numFmtId="9" fontId="0" fillId="0" borderId="6" xfId="0" applyNumberFormat="1" applyBorder="1" applyAlignment="1">
      <alignment horizontal="center" vertical="top" wrapText="1"/>
    </xf>
    <xf numFmtId="10" fontId="0" fillId="0" borderId="6" xfId="0" applyNumberFormat="1" applyBorder="1" applyAlignment="1">
      <alignment horizontal="center" vertical="top" wrapText="1"/>
    </xf>
    <xf numFmtId="49" fontId="2" fillId="0" borderId="3" xfId="0" applyNumberFormat="1" applyFont="1" applyBorder="1" applyAlignment="1">
      <alignment vertical="top"/>
    </xf>
    <xf numFmtId="49" fontId="2" fillId="0" borderId="0" xfId="0" applyNumberFormat="1" applyFont="1" applyBorder="1" applyAlignment="1">
      <alignment vertical="top"/>
    </xf>
    <xf numFmtId="49" fontId="2" fillId="0" borderId="0" xfId="0" applyNumberFormat="1" applyFont="1" applyFill="1" applyBorder="1" applyAlignment="1">
      <alignment vertical="top"/>
    </xf>
    <xf numFmtId="9" fontId="0" fillId="0" borderId="7" xfId="0" applyNumberFormat="1" applyFill="1" applyBorder="1" applyAlignment="1">
      <alignment horizontal="center" vertical="top" wrapText="1"/>
    </xf>
    <xf numFmtId="0" fontId="0" fillId="0" borderId="6" xfId="0" applyNumberFormat="1" applyBorder="1" applyAlignment="1">
      <alignment horizontal="right" vertical="top" wrapText="1"/>
    </xf>
    <xf numFmtId="0" fontId="0" fillId="0" borderId="6" xfId="0" applyNumberFormat="1" applyFill="1" applyBorder="1" applyAlignment="1">
      <alignment horizontal="right" vertical="top" wrapText="1"/>
    </xf>
    <xf numFmtId="0" fontId="0" fillId="0" borderId="6" xfId="0" applyNumberFormat="1" applyBorder="1">
      <alignment vertical="top" wrapText="1"/>
    </xf>
    <xf numFmtId="0" fontId="2" fillId="0" borderId="0" xfId="0" applyNumberFormat="1" applyFont="1" applyAlignment="1">
      <alignment vertical="top"/>
    </xf>
    <xf numFmtId="49" fontId="0" fillId="6" borderId="3" xfId="0" applyNumberFormat="1" applyFill="1" applyBorder="1" applyAlignment="1">
      <alignment vertical="top"/>
    </xf>
    <xf numFmtId="2" fontId="0" fillId="0" borderId="0" xfId="0" applyNumberFormat="1" applyAlignment="1">
      <alignment vertical="top"/>
    </xf>
    <xf numFmtId="0" fontId="2" fillId="0" borderId="4" xfId="0" applyFont="1" applyBorder="1" applyAlignment="1">
      <alignment horizontal="center" vertical="top" wrapText="1"/>
    </xf>
    <xf numFmtId="0" fontId="2" fillId="0" borderId="7" xfId="0" applyFont="1" applyBorder="1" applyAlignment="1">
      <alignment horizontal="center" vertical="top" wrapText="1"/>
    </xf>
    <xf numFmtId="0" fontId="2" fillId="0" borderId="5" xfId="0" applyFont="1" applyBorder="1" applyAlignment="1">
      <alignment horizontal="center" vertical="top" wrapText="1"/>
    </xf>
    <xf numFmtId="0" fontId="0" fillId="0" borderId="0" xfId="0" applyNumberFormat="1" applyFill="1" applyBorder="1" applyAlignment="1">
      <alignment vertical="top"/>
    </xf>
    <xf numFmtId="0" fontId="0" fillId="9" borderId="0" xfId="0" applyNumberFormat="1" applyFill="1" applyAlignment="1">
      <alignment vertical="top"/>
    </xf>
    <xf numFmtId="0" fontId="1" fillId="10" borderId="1" xfId="0" applyFont="1" applyFill="1" applyBorder="1" applyAlignment="1">
      <alignment vertical="top"/>
    </xf>
    <xf numFmtId="49" fontId="0" fillId="10" borderId="2" xfId="0" applyNumberFormat="1" applyFill="1" applyBorder="1" applyAlignment="1">
      <alignment vertical="top"/>
    </xf>
    <xf numFmtId="49" fontId="2" fillId="10" borderId="3" xfId="0" applyNumberFormat="1" applyFont="1" applyFill="1" applyBorder="1" applyAlignment="1">
      <alignment vertical="top"/>
    </xf>
    <xf numFmtId="0" fontId="0" fillId="10" borderId="0" xfId="0" applyNumberFormat="1" applyFill="1" applyAlignment="1">
      <alignment vertical="top"/>
    </xf>
    <xf numFmtId="0" fontId="0" fillId="0" borderId="0" xfId="0" applyAlignment="1">
      <alignment vertical="top"/>
    </xf>
    <xf numFmtId="0" fontId="2" fillId="0" borderId="0" xfId="0" applyFont="1" applyAlignment="1">
      <alignment vertical="top"/>
    </xf>
    <xf numFmtId="49" fontId="2" fillId="9" borderId="6" xfId="0" applyNumberFormat="1" applyFont="1" applyFill="1" applyBorder="1" applyAlignment="1">
      <alignment vertical="top"/>
    </xf>
    <xf numFmtId="2" fontId="1" fillId="8" borderId="6" xfId="0" applyNumberFormat="1" applyFont="1" applyFill="1" applyBorder="1" applyAlignment="1">
      <alignment vertical="top"/>
    </xf>
    <xf numFmtId="49" fontId="1" fillId="3" borderId="6" xfId="0" applyNumberFormat="1" applyFont="1" applyFill="1" applyBorder="1" applyAlignment="1">
      <alignment vertical="top"/>
    </xf>
    <xf numFmtId="49" fontId="0" fillId="10" borderId="6" xfId="0" applyNumberFormat="1" applyFill="1" applyBorder="1" applyAlignment="1">
      <alignment vertical="top"/>
    </xf>
    <xf numFmtId="0" fontId="3" fillId="4" borderId="6" xfId="0" applyFont="1" applyFill="1" applyBorder="1" applyAlignment="1">
      <alignment horizontal="center" vertical="center" wrapText="1"/>
    </xf>
    <xf numFmtId="2" fontId="2" fillId="0" borderId="6" xfId="0" applyNumberFormat="1" applyFont="1" applyBorder="1" applyAlignment="1">
      <alignment vertical="top"/>
    </xf>
    <xf numFmtId="2" fontId="3" fillId="5" borderId="6" xfId="0" applyNumberFormat="1" applyFont="1" applyFill="1" applyBorder="1" applyAlignment="1">
      <alignment horizontal="center" vertical="center"/>
    </xf>
    <xf numFmtId="0" fontId="3" fillId="5" borderId="6" xfId="0" applyFont="1" applyFill="1" applyBorder="1" applyAlignment="1">
      <alignment horizontal="center" vertical="center"/>
    </xf>
    <xf numFmtId="0" fontId="4" fillId="0" borderId="6" xfId="0" applyFont="1" applyBorder="1" applyAlignment="1">
      <alignment horizontal="center" vertical="center"/>
    </xf>
    <xf numFmtId="0" fontId="4" fillId="5" borderId="6" xfId="0" applyFont="1" applyFill="1" applyBorder="1" applyAlignment="1">
      <alignment horizontal="center" vertical="center"/>
    </xf>
    <xf numFmtId="0" fontId="0" fillId="0" borderId="6" xfId="0" applyNumberFormat="1" applyBorder="1" applyAlignment="1">
      <alignment vertical="top"/>
    </xf>
    <xf numFmtId="49" fontId="1" fillId="3" borderId="6" xfId="0" applyNumberFormat="1" applyFont="1" applyFill="1" applyBorder="1">
      <alignment vertical="top" wrapText="1"/>
    </xf>
    <xf numFmtId="0" fontId="3" fillId="4" borderId="7" xfId="0" applyFont="1" applyFill="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10" fillId="0" borderId="0" xfId="0" applyFont="1">
      <alignment vertical="top" wrapText="1"/>
    </xf>
    <xf numFmtId="2" fontId="2" fillId="0" borderId="6" xfId="0" applyNumberFormat="1" applyFont="1" applyBorder="1" applyAlignment="1">
      <alignment horizontal="center" vertical="center"/>
    </xf>
    <xf numFmtId="49" fontId="2" fillId="9" borderId="6" xfId="0" applyNumberFormat="1" applyFont="1" applyFill="1" applyBorder="1" applyAlignment="1">
      <alignment horizontal="center" vertical="center"/>
    </xf>
    <xf numFmtId="0" fontId="0" fillId="0" borderId="8" xfId="0" applyBorder="1" applyAlignment="1">
      <alignment horizontal="center" vertical="top"/>
    </xf>
    <xf numFmtId="2" fontId="2" fillId="0" borderId="6" xfId="0" applyNumberFormat="1" applyFont="1" applyBorder="1" applyAlignment="1">
      <alignment horizontal="center" vertical="center" wrapText="1"/>
    </xf>
    <xf numFmtId="2" fontId="1" fillId="7" borderId="6" xfId="0" applyNumberFormat="1" applyFont="1" applyFill="1" applyBorder="1">
      <alignment vertical="top" wrapText="1"/>
    </xf>
    <xf numFmtId="49" fontId="0" fillId="0" borderId="11" xfId="0" applyNumberFormat="1" applyBorder="1" applyAlignment="1">
      <alignment vertical="top"/>
    </xf>
    <xf numFmtId="49" fontId="0" fillId="0" borderId="10" xfId="0" applyNumberFormat="1" applyBorder="1" applyAlignment="1">
      <alignment vertical="center"/>
    </xf>
    <xf numFmtId="0" fontId="20" fillId="0" borderId="18" xfId="0" applyFont="1" applyBorder="1">
      <alignment vertical="top" wrapText="1"/>
    </xf>
    <xf numFmtId="0" fontId="20" fillId="0" borderId="12" xfId="0" applyFont="1" applyBorder="1">
      <alignment vertical="top" wrapText="1"/>
    </xf>
    <xf numFmtId="0" fontId="19" fillId="0" borderId="17" xfId="0" applyFont="1" applyBorder="1" applyAlignment="1">
      <alignment horizontal="center" vertical="top" wrapText="1"/>
    </xf>
    <xf numFmtId="0" fontId="19" fillId="0" borderId="16" xfId="0" applyFont="1" applyBorder="1" applyAlignment="1">
      <alignment horizontal="center" vertical="top" wrapText="1"/>
    </xf>
    <xf numFmtId="2" fontId="19" fillId="0" borderId="16" xfId="0" applyNumberFormat="1" applyFont="1" applyBorder="1" applyAlignment="1">
      <alignment horizontal="center" vertical="top" wrapText="1"/>
    </xf>
    <xf numFmtId="2" fontId="19" fillId="0" borderId="13" xfId="0" applyNumberFormat="1" applyFont="1" applyBorder="1" applyAlignment="1">
      <alignment horizontal="center" vertical="top" wrapText="1"/>
    </xf>
    <xf numFmtId="49" fontId="19" fillId="9" borderId="14" xfId="0" applyNumberFormat="1" applyFont="1" applyFill="1" applyBorder="1" applyAlignment="1">
      <alignment vertical="top"/>
    </xf>
    <xf numFmtId="0" fontId="19" fillId="0" borderId="16" xfId="0" applyFont="1" applyBorder="1">
      <alignment vertical="top" wrapText="1"/>
    </xf>
    <xf numFmtId="0" fontId="19" fillId="0" borderId="15" xfId="0" applyFont="1" applyBorder="1">
      <alignment vertical="top" wrapText="1"/>
    </xf>
    <xf numFmtId="49" fontId="19" fillId="11" borderId="14" xfId="0" applyNumberFormat="1" applyFont="1" applyFill="1" applyBorder="1" applyAlignment="1">
      <alignment horizontal="left" vertical="top"/>
    </xf>
    <xf numFmtId="0" fontId="19" fillId="0" borderId="13" xfId="0" applyFont="1" applyBorder="1" applyAlignment="1">
      <alignment horizontal="center" vertical="top" wrapText="1"/>
    </xf>
    <xf numFmtId="0" fontId="0" fillId="0" borderId="9" xfId="0" applyBorder="1">
      <alignment vertical="top" wrapText="1"/>
    </xf>
    <xf numFmtId="0" fontId="5" fillId="4" borderId="7" xfId="0" applyFont="1" applyFill="1" applyBorder="1" applyAlignment="1">
      <alignment horizontal="center" vertical="center" wrapText="1"/>
    </xf>
    <xf numFmtId="0" fontId="4" fillId="0" borderId="0"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11" fillId="12" borderId="0" xfId="0" applyFont="1" applyFill="1" applyAlignment="1">
      <alignment horizontal="center" vertical="center" wrapText="1"/>
    </xf>
    <xf numFmtId="0" fontId="16" fillId="12" borderId="0" xfId="0" applyFont="1" applyFill="1"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0" fillId="10" borderId="0" xfId="0" applyFill="1" applyAlignment="1">
      <alignment horizontal="center" vertical="top" wrapText="1"/>
    </xf>
    <xf numFmtId="0" fontId="12" fillId="0" borderId="0" xfId="0" applyFont="1" applyAlignment="1">
      <alignment horizontal="left" vertical="top" wrapText="1"/>
    </xf>
    <xf numFmtId="0" fontId="15" fillId="0" borderId="0" xfId="0" applyFont="1" applyAlignment="1">
      <alignment horizontal="left" vertical="top" wrapText="1"/>
    </xf>
    <xf numFmtId="0" fontId="10" fillId="10" borderId="0" xfId="0" applyFont="1" applyFill="1" applyAlignment="1">
      <alignment horizontal="center" vertical="top" wrapText="1"/>
    </xf>
    <xf numFmtId="0" fontId="17" fillId="10" borderId="0" xfId="0" applyFont="1" applyFill="1" applyAlignment="1">
      <alignment horizontal="left" vertical="top" wrapText="1"/>
    </xf>
    <xf numFmtId="0" fontId="2" fillId="0" borderId="0" xfId="0" applyFont="1" applyAlignment="1">
      <alignment horizontal="center" vertical="top"/>
    </xf>
    <xf numFmtId="0" fontId="0" fillId="0" borderId="0" xfId="0" applyAlignment="1">
      <alignment horizontal="center" vertical="top"/>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8" fillId="0" borderId="0" xfId="0" applyFont="1" applyAlignment="1">
      <alignment horizontal="left" vertical="top" wrapText="1"/>
    </xf>
    <xf numFmtId="0" fontId="2" fillId="13" borderId="0" xfId="0" applyFont="1" applyFill="1" applyAlignment="1">
      <alignment horizontal="center" vertical="top" wrapText="1"/>
    </xf>
    <xf numFmtId="0" fontId="0" fillId="13" borderId="0" xfId="0" applyFill="1" applyAlignment="1">
      <alignment horizontal="center" vertical="top" wrapText="1"/>
    </xf>
  </cellXfs>
  <cellStyles count="1">
    <cellStyle name="Normal" xfId="0" builtinId="0"/>
  </cellStyles>
  <dxfs count="12">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3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emf"/><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70338</xdr:colOff>
      <xdr:row>2</xdr:row>
      <xdr:rowOff>68525</xdr:rowOff>
    </xdr:from>
    <xdr:to>
      <xdr:col>9</xdr:col>
      <xdr:colOff>762512</xdr:colOff>
      <xdr:row>4</xdr:row>
      <xdr:rowOff>2237866</xdr:rowOff>
    </xdr:to>
    <xdr:pic>
      <xdr:nvPicPr>
        <xdr:cNvPr id="2" name="Image 1" descr="Diagram&#10;&#10;Description automatically generated">
          <a:extLst>
            <a:ext uri="{FF2B5EF4-FFF2-40B4-BE49-F238E27FC236}">
              <a16:creationId xmlns:a16="http://schemas.microsoft.com/office/drawing/2014/main" id="{25D160F9-D819-A057-65DF-4E37309CA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4184" y="459294"/>
          <a:ext cx="4809207" cy="3078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2820828</xdr:colOff>
      <xdr:row>6</xdr:row>
      <xdr:rowOff>610576</xdr:rowOff>
    </xdr:from>
    <xdr:to>
      <xdr:col>9</xdr:col>
      <xdr:colOff>822695</xdr:colOff>
      <xdr:row>13</xdr:row>
      <xdr:rowOff>659529</xdr:rowOff>
    </xdr:to>
    <xdr:pic>
      <xdr:nvPicPr>
        <xdr:cNvPr id="4" name="Image 3" descr="Diagram, timeline&#10;&#10;Description automatically generated">
          <a:extLst>
            <a:ext uri="{FF2B5EF4-FFF2-40B4-BE49-F238E27FC236}">
              <a16:creationId xmlns:a16="http://schemas.microsoft.com/office/drawing/2014/main" id="{8596C86C-E45A-4A03-9172-944001D0EE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51828" y="4852376"/>
          <a:ext cx="5063067" cy="3249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375316</xdr:colOff>
      <xdr:row>17</xdr:row>
      <xdr:rowOff>62908</xdr:rowOff>
    </xdr:from>
    <xdr:to>
      <xdr:col>10</xdr:col>
      <xdr:colOff>85066</xdr:colOff>
      <xdr:row>30</xdr:row>
      <xdr:rowOff>111532</xdr:rowOff>
    </xdr:to>
    <xdr:pic>
      <xdr:nvPicPr>
        <xdr:cNvPr id="5" name="Image 4">
          <a:extLst>
            <a:ext uri="{FF2B5EF4-FFF2-40B4-BE49-F238E27FC236}">
              <a16:creationId xmlns:a16="http://schemas.microsoft.com/office/drawing/2014/main" id="{6F47C1A5-1C59-E04F-81CE-DBB3F4030444}"/>
            </a:ext>
          </a:extLst>
        </xdr:cNvPr>
        <xdr:cNvPicPr>
          <a:picLocks noChangeAspect="1"/>
        </xdr:cNvPicPr>
      </xdr:nvPicPr>
      <xdr:blipFill rotWithShape="1">
        <a:blip xmlns:r="http://schemas.openxmlformats.org/officeDocument/2006/relationships" r:embed="rId3"/>
        <a:srcRect t="4746"/>
        <a:stretch/>
      </xdr:blipFill>
      <xdr:spPr>
        <a:xfrm>
          <a:off x="9959583" y="12729041"/>
          <a:ext cx="4688150" cy="4637558"/>
        </a:xfrm>
        <a:prstGeom prst="rect">
          <a:avLst/>
        </a:prstGeom>
      </xdr:spPr>
    </xdr:pic>
    <xdr:clientData/>
  </xdr:twoCellAnchor>
  <xdr:oneCellAnchor>
    <xdr:from>
      <xdr:col>9</xdr:col>
      <xdr:colOff>776932</xdr:colOff>
      <xdr:row>4</xdr:row>
      <xdr:rowOff>1039584</xdr:rowOff>
    </xdr:from>
    <xdr:ext cx="3200541" cy="270908"/>
    <xdr:sp macro="" textlink="">
      <xdr:nvSpPr>
        <xdr:cNvPr id="3" name="ZoneTexte 2">
          <a:extLst>
            <a:ext uri="{FF2B5EF4-FFF2-40B4-BE49-F238E27FC236}">
              <a16:creationId xmlns:a16="http://schemas.microsoft.com/office/drawing/2014/main" id="{B1D2AAC1-97AA-9DA4-A233-654019DDBA08}"/>
            </a:ext>
          </a:extLst>
        </xdr:cNvPr>
        <xdr:cNvSpPr txBox="1"/>
      </xdr:nvSpPr>
      <xdr:spPr>
        <a:xfrm>
          <a:off x="14467811" y="2812002"/>
          <a:ext cx="3200541" cy="2709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1: Calcul du BCI, Tiré de (Verberne, 2016)</a:t>
          </a:r>
        </a:p>
      </xdr:txBody>
    </xdr:sp>
    <xdr:clientData/>
  </xdr:oneCellAnchor>
  <xdr:oneCellAnchor>
    <xdr:from>
      <xdr:col>9</xdr:col>
      <xdr:colOff>739160</xdr:colOff>
      <xdr:row>19</xdr:row>
      <xdr:rowOff>520230</xdr:rowOff>
    </xdr:from>
    <xdr:ext cx="3409507" cy="439223"/>
    <xdr:sp macro="" textlink="">
      <xdr:nvSpPr>
        <xdr:cNvPr id="6" name="ZoneTexte 5">
          <a:extLst>
            <a:ext uri="{FF2B5EF4-FFF2-40B4-BE49-F238E27FC236}">
              <a16:creationId xmlns:a16="http://schemas.microsoft.com/office/drawing/2014/main" id="{7FBEDAF9-A63B-AD4F-9525-F23F74E64C0C}"/>
            </a:ext>
          </a:extLst>
        </xdr:cNvPr>
        <xdr:cNvSpPr txBox="1"/>
      </xdr:nvSpPr>
      <xdr:spPr>
        <a:xfrm>
          <a:off x="14472093" y="13982230"/>
          <a:ext cx="3409507" cy="439223"/>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8: Facteurs considérés pour la définition des facteurs de conception des produits</a:t>
          </a:r>
        </a:p>
      </xdr:txBody>
    </xdr:sp>
    <xdr:clientData/>
  </xdr:oneCellAnchor>
  <xdr:twoCellAnchor editAs="oneCell">
    <xdr:from>
      <xdr:col>11</xdr:col>
      <xdr:colOff>727076</xdr:colOff>
      <xdr:row>8</xdr:row>
      <xdr:rowOff>314135</xdr:rowOff>
    </xdr:from>
    <xdr:to>
      <xdr:col>18</xdr:col>
      <xdr:colOff>186532</xdr:colOff>
      <xdr:row>12</xdr:row>
      <xdr:rowOff>556737</xdr:rowOff>
    </xdr:to>
    <xdr:pic>
      <xdr:nvPicPr>
        <xdr:cNvPr id="7" name="Image 6">
          <a:extLst>
            <a:ext uri="{FF2B5EF4-FFF2-40B4-BE49-F238E27FC236}">
              <a16:creationId xmlns:a16="http://schemas.microsoft.com/office/drawing/2014/main" id="{DDB33215-5591-91DC-CB7E-EF4F932317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95676" y="5444935"/>
          <a:ext cx="5326856" cy="1944402"/>
        </a:xfrm>
        <a:prstGeom prst="rect">
          <a:avLst/>
        </a:prstGeom>
        <a:noFill/>
        <a:ln>
          <a:noFill/>
        </a:ln>
      </xdr:spPr>
    </xdr:pic>
    <xdr:clientData/>
  </xdr:twoCellAnchor>
  <xdr:oneCellAnchor>
    <xdr:from>
      <xdr:col>12</xdr:col>
      <xdr:colOff>461891</xdr:colOff>
      <xdr:row>13</xdr:row>
      <xdr:rowOff>237968</xdr:rowOff>
    </xdr:from>
    <xdr:ext cx="4805486" cy="270908"/>
    <xdr:sp macro="" textlink="">
      <xdr:nvSpPr>
        <xdr:cNvPr id="8" name="ZoneTexte 7">
          <a:extLst>
            <a:ext uri="{FF2B5EF4-FFF2-40B4-BE49-F238E27FC236}">
              <a16:creationId xmlns:a16="http://schemas.microsoft.com/office/drawing/2014/main" id="{6BFF4B68-0643-F543-9323-51DD5AB682D7}"/>
            </a:ext>
          </a:extLst>
        </xdr:cNvPr>
        <xdr:cNvSpPr txBox="1"/>
      </xdr:nvSpPr>
      <xdr:spPr>
        <a:xfrm>
          <a:off x="16684024" y="7570101"/>
          <a:ext cx="4805486" cy="2709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3: Étape 1: Quantités de matériaux</a:t>
          </a:r>
        </a:p>
      </xdr:txBody>
    </xdr:sp>
    <xdr:clientData/>
  </xdr:oneCellAnchor>
  <xdr:twoCellAnchor editAs="oneCell">
    <xdr:from>
      <xdr:col>18</xdr:col>
      <xdr:colOff>419746</xdr:colOff>
      <xdr:row>9</xdr:row>
      <xdr:rowOff>107627</xdr:rowOff>
    </xdr:from>
    <xdr:to>
      <xdr:col>21</xdr:col>
      <xdr:colOff>559661</xdr:colOff>
      <xdr:row>12</xdr:row>
      <xdr:rowOff>223934</xdr:rowOff>
    </xdr:to>
    <xdr:pic>
      <xdr:nvPicPr>
        <xdr:cNvPr id="9" name="Image 8">
          <a:extLst>
            <a:ext uri="{FF2B5EF4-FFF2-40B4-BE49-F238E27FC236}">
              <a16:creationId xmlns:a16="http://schemas.microsoft.com/office/drawing/2014/main" id="{11B9470E-0F7C-69A6-EC43-6C685DE9583B}"/>
            </a:ext>
          </a:extLst>
        </xdr:cNvPr>
        <xdr:cNvPicPr>
          <a:picLocks noChangeAspect="1"/>
        </xdr:cNvPicPr>
      </xdr:nvPicPr>
      <xdr:blipFill rotWithShape="1">
        <a:blip xmlns:r="http://schemas.openxmlformats.org/officeDocument/2006/relationships" r:embed="rId5"/>
        <a:srcRect l="68259"/>
        <a:stretch/>
      </xdr:blipFill>
      <xdr:spPr bwMode="auto">
        <a:xfrm>
          <a:off x="21579238" y="5499746"/>
          <a:ext cx="2626101" cy="1440120"/>
        </a:xfrm>
        <a:prstGeom prst="rect">
          <a:avLst/>
        </a:prstGeom>
        <a:noFill/>
      </xdr:spPr>
    </xdr:pic>
    <xdr:clientData/>
  </xdr:twoCellAnchor>
  <xdr:oneCellAnchor>
    <xdr:from>
      <xdr:col>18</xdr:col>
      <xdr:colOff>387457</xdr:colOff>
      <xdr:row>13</xdr:row>
      <xdr:rowOff>34728</xdr:rowOff>
    </xdr:from>
    <xdr:ext cx="4805486" cy="270908"/>
    <xdr:sp macro="" textlink="">
      <xdr:nvSpPr>
        <xdr:cNvPr id="10" name="ZoneTexte 9">
          <a:extLst>
            <a:ext uri="{FF2B5EF4-FFF2-40B4-BE49-F238E27FC236}">
              <a16:creationId xmlns:a16="http://schemas.microsoft.com/office/drawing/2014/main" id="{7877A95A-218D-5643-B086-8BD04B809A48}"/>
            </a:ext>
          </a:extLst>
        </xdr:cNvPr>
        <xdr:cNvSpPr txBox="1"/>
      </xdr:nvSpPr>
      <xdr:spPr>
        <a:xfrm>
          <a:off x="21587990" y="7366861"/>
          <a:ext cx="4805486" cy="2709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4: Étape 2: Part de matériaux vierges</a:t>
          </a:r>
        </a:p>
      </xdr:txBody>
    </xdr:sp>
    <xdr:clientData/>
  </xdr:oneCellAnchor>
  <xdr:twoCellAnchor editAs="oneCell">
    <xdr:from>
      <xdr:col>22</xdr:col>
      <xdr:colOff>173183</xdr:colOff>
      <xdr:row>9</xdr:row>
      <xdr:rowOff>57727</xdr:rowOff>
    </xdr:from>
    <xdr:to>
      <xdr:col>28</xdr:col>
      <xdr:colOff>594286</xdr:colOff>
      <xdr:row>12</xdr:row>
      <xdr:rowOff>389255</xdr:rowOff>
    </xdr:to>
    <xdr:pic>
      <xdr:nvPicPr>
        <xdr:cNvPr id="11" name="Image 10">
          <a:extLst>
            <a:ext uri="{FF2B5EF4-FFF2-40B4-BE49-F238E27FC236}">
              <a16:creationId xmlns:a16="http://schemas.microsoft.com/office/drawing/2014/main" id="{AAC69FE1-F919-B93E-8057-2A0BC578202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93865" y="5484091"/>
          <a:ext cx="5443376" cy="1659255"/>
        </a:xfrm>
        <a:prstGeom prst="rect">
          <a:avLst/>
        </a:prstGeom>
        <a:noFill/>
        <a:ln>
          <a:noFill/>
        </a:ln>
      </xdr:spPr>
    </xdr:pic>
    <xdr:clientData/>
  </xdr:twoCellAnchor>
  <xdr:oneCellAnchor>
    <xdr:from>
      <xdr:col>22</xdr:col>
      <xdr:colOff>808182</xdr:colOff>
      <xdr:row>12</xdr:row>
      <xdr:rowOff>564573</xdr:rowOff>
    </xdr:from>
    <xdr:ext cx="4805486" cy="270908"/>
    <xdr:sp macro="" textlink="">
      <xdr:nvSpPr>
        <xdr:cNvPr id="12" name="ZoneTexte 11">
          <a:extLst>
            <a:ext uri="{FF2B5EF4-FFF2-40B4-BE49-F238E27FC236}">
              <a16:creationId xmlns:a16="http://schemas.microsoft.com/office/drawing/2014/main" id="{30104F15-83AF-4C42-A69C-4936AB13CB68}"/>
            </a:ext>
          </a:extLst>
        </xdr:cNvPr>
        <xdr:cNvSpPr txBox="1"/>
      </xdr:nvSpPr>
      <xdr:spPr>
        <a:xfrm>
          <a:off x="25327649" y="7304040"/>
          <a:ext cx="4805486" cy="2709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5: Étape 3: Part de  déchets non valorisables</a:t>
          </a:r>
        </a:p>
      </xdr:txBody>
    </xdr:sp>
    <xdr:clientData/>
  </xdr:oneCellAnchor>
  <xdr:twoCellAnchor editAs="oneCell">
    <xdr:from>
      <xdr:col>12</xdr:col>
      <xdr:colOff>33867</xdr:colOff>
      <xdr:row>13</xdr:row>
      <xdr:rowOff>1032934</xdr:rowOff>
    </xdr:from>
    <xdr:to>
      <xdr:col>16</xdr:col>
      <xdr:colOff>628438</xdr:colOff>
      <xdr:row>14</xdr:row>
      <xdr:rowOff>1647614</xdr:rowOff>
    </xdr:to>
    <xdr:pic>
      <xdr:nvPicPr>
        <xdr:cNvPr id="13" name="Image 12">
          <a:extLst>
            <a:ext uri="{FF2B5EF4-FFF2-40B4-BE49-F238E27FC236}">
              <a16:creationId xmlns:a16="http://schemas.microsoft.com/office/drawing/2014/main" id="{DA333826-53E7-231E-2984-991A71FD83B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256000" y="8365067"/>
          <a:ext cx="3913505" cy="1732280"/>
        </a:xfrm>
        <a:prstGeom prst="rect">
          <a:avLst/>
        </a:prstGeom>
        <a:noFill/>
        <a:ln>
          <a:noFill/>
        </a:ln>
      </xdr:spPr>
    </xdr:pic>
    <xdr:clientData/>
  </xdr:twoCellAnchor>
  <xdr:oneCellAnchor>
    <xdr:from>
      <xdr:col>12</xdr:col>
      <xdr:colOff>270934</xdr:colOff>
      <xdr:row>14</xdr:row>
      <xdr:rowOff>1794933</xdr:rowOff>
    </xdr:from>
    <xdr:ext cx="4805486" cy="270908"/>
    <xdr:sp macro="" textlink="">
      <xdr:nvSpPr>
        <xdr:cNvPr id="14" name="ZoneTexte 13">
          <a:extLst>
            <a:ext uri="{FF2B5EF4-FFF2-40B4-BE49-F238E27FC236}">
              <a16:creationId xmlns:a16="http://schemas.microsoft.com/office/drawing/2014/main" id="{AEA442B4-A9CC-E246-93E0-43E63674E416}"/>
            </a:ext>
          </a:extLst>
        </xdr:cNvPr>
        <xdr:cNvSpPr txBox="1"/>
      </xdr:nvSpPr>
      <xdr:spPr>
        <a:xfrm>
          <a:off x="16493067" y="10244666"/>
          <a:ext cx="4805486" cy="2709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6: Étape 4: Facteur d'utilité</a:t>
          </a:r>
        </a:p>
      </xdr:txBody>
    </xdr:sp>
    <xdr:clientData/>
  </xdr:oneCellAnchor>
  <xdr:twoCellAnchor editAs="oneCell">
    <xdr:from>
      <xdr:col>18</xdr:col>
      <xdr:colOff>812800</xdr:colOff>
      <xdr:row>13</xdr:row>
      <xdr:rowOff>863600</xdr:rowOff>
    </xdr:from>
    <xdr:to>
      <xdr:col>21</xdr:col>
      <xdr:colOff>660400</xdr:colOff>
      <xdr:row>14</xdr:row>
      <xdr:rowOff>1663700</xdr:rowOff>
    </xdr:to>
    <xdr:pic>
      <xdr:nvPicPr>
        <xdr:cNvPr id="15" name="Image 14" descr="A yellow and black calculator&#10;&#10;Description automatically generated with low confidence">
          <a:extLst>
            <a:ext uri="{FF2B5EF4-FFF2-40B4-BE49-F238E27FC236}">
              <a16:creationId xmlns:a16="http://schemas.microsoft.com/office/drawing/2014/main" id="{85C02512-0DAE-0693-5BFF-CF346DB4C13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013333" y="8195733"/>
          <a:ext cx="2336800" cy="1917700"/>
        </a:xfrm>
        <a:prstGeom prst="rect">
          <a:avLst/>
        </a:prstGeom>
        <a:noFill/>
        <a:ln>
          <a:noFill/>
        </a:ln>
      </xdr:spPr>
    </xdr:pic>
    <xdr:clientData/>
  </xdr:twoCellAnchor>
  <xdr:oneCellAnchor>
    <xdr:from>
      <xdr:col>19</xdr:col>
      <xdr:colOff>0</xdr:colOff>
      <xdr:row>15</xdr:row>
      <xdr:rowOff>0</xdr:rowOff>
    </xdr:from>
    <xdr:ext cx="4805486" cy="439223"/>
    <xdr:sp macro="" textlink="">
      <xdr:nvSpPr>
        <xdr:cNvPr id="16" name="ZoneTexte 15">
          <a:extLst>
            <a:ext uri="{FF2B5EF4-FFF2-40B4-BE49-F238E27FC236}">
              <a16:creationId xmlns:a16="http://schemas.microsoft.com/office/drawing/2014/main" id="{7F26B3D1-AC31-9445-9BCE-5A4B22BFEC72}"/>
            </a:ext>
          </a:extLst>
        </xdr:cNvPr>
        <xdr:cNvSpPr txBox="1"/>
      </xdr:nvSpPr>
      <xdr:spPr>
        <a:xfrm>
          <a:off x="21994091" y="10294697"/>
          <a:ext cx="4805486" cy="439223"/>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7: Étapes 5 (Facteur de linéarité)-6 (Calcul du MCI)</a:t>
          </a:r>
        </a:p>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 et définition du facteur de conception de produit</a:t>
          </a:r>
        </a:p>
      </xdr:txBody>
    </xdr:sp>
    <xdr:clientData/>
  </xdr:oneCellAnchor>
  <xdr:oneCellAnchor>
    <xdr:from>
      <xdr:col>4</xdr:col>
      <xdr:colOff>609600</xdr:colOff>
      <xdr:row>13</xdr:row>
      <xdr:rowOff>660400</xdr:rowOff>
    </xdr:from>
    <xdr:ext cx="4805486" cy="270908"/>
    <xdr:sp macro="" textlink="">
      <xdr:nvSpPr>
        <xdr:cNvPr id="17" name="ZoneTexte 16">
          <a:extLst>
            <a:ext uri="{FF2B5EF4-FFF2-40B4-BE49-F238E27FC236}">
              <a16:creationId xmlns:a16="http://schemas.microsoft.com/office/drawing/2014/main" id="{36D023E6-FEF8-CA47-8841-967601B2085E}"/>
            </a:ext>
          </a:extLst>
        </xdr:cNvPr>
        <xdr:cNvSpPr txBox="1"/>
      </xdr:nvSpPr>
      <xdr:spPr>
        <a:xfrm>
          <a:off x="10210800" y="8102600"/>
          <a:ext cx="4805486" cy="2709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2: Élémenrs du MCI</a:t>
          </a:r>
        </a:p>
      </xdr:txBody>
    </xdr:sp>
    <xdr:clientData/>
  </xdr:oneCellAnchor>
  <xdr:twoCellAnchor>
    <xdr:from>
      <xdr:col>15</xdr:col>
      <xdr:colOff>0</xdr:colOff>
      <xdr:row>18</xdr:row>
      <xdr:rowOff>0</xdr:rowOff>
    </xdr:from>
    <xdr:to>
      <xdr:col>22</xdr:col>
      <xdr:colOff>348825</xdr:colOff>
      <xdr:row>28</xdr:row>
      <xdr:rowOff>146050</xdr:rowOff>
    </xdr:to>
    <xdr:grpSp>
      <xdr:nvGrpSpPr>
        <xdr:cNvPr id="18" name="Groupe 17">
          <a:extLst>
            <a:ext uri="{FF2B5EF4-FFF2-40B4-BE49-F238E27FC236}">
              <a16:creationId xmlns:a16="http://schemas.microsoft.com/office/drawing/2014/main" id="{1786BA23-3862-7816-45C4-7D986B21700F}"/>
            </a:ext>
          </a:extLst>
        </xdr:cNvPr>
        <xdr:cNvGrpSpPr/>
      </xdr:nvGrpSpPr>
      <xdr:grpSpPr>
        <a:xfrm>
          <a:off x="16803806" y="13150187"/>
          <a:ext cx="5722631" cy="3586423"/>
          <a:chOff x="0" y="-505229"/>
          <a:chExt cx="6524624" cy="3905654"/>
        </a:xfrm>
      </xdr:grpSpPr>
      <xdr:grpSp>
        <xdr:nvGrpSpPr>
          <xdr:cNvPr id="19" name="Groupe 18">
            <a:extLst>
              <a:ext uri="{FF2B5EF4-FFF2-40B4-BE49-F238E27FC236}">
                <a16:creationId xmlns:a16="http://schemas.microsoft.com/office/drawing/2014/main" id="{62AB5F22-76C9-3B30-4D15-8C6D09F872B5}"/>
              </a:ext>
            </a:extLst>
          </xdr:cNvPr>
          <xdr:cNvGrpSpPr/>
        </xdr:nvGrpSpPr>
        <xdr:grpSpPr>
          <a:xfrm>
            <a:off x="0" y="2190750"/>
            <a:ext cx="6524624" cy="1209675"/>
            <a:chOff x="0" y="0"/>
            <a:chExt cx="10344151" cy="1781175"/>
          </a:xfrm>
        </xdr:grpSpPr>
        <xdr:pic>
          <xdr:nvPicPr>
            <xdr:cNvPr id="21" name="Image 20">
              <a:extLst>
                <a:ext uri="{FF2B5EF4-FFF2-40B4-BE49-F238E27FC236}">
                  <a16:creationId xmlns:a16="http://schemas.microsoft.com/office/drawing/2014/main" id="{E983BADE-1314-1E4D-4F9D-93B7709BCA8F}"/>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46221"/>
            <a:stretch/>
          </xdr:blipFill>
          <xdr:spPr bwMode="auto">
            <a:xfrm>
              <a:off x="0" y="0"/>
              <a:ext cx="5286375" cy="1781175"/>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xmlns:a14="http://schemas.microsoft.com/office/drawing/2010/main">
          <mc:Choice Requires="a14">
            <xdr:pic>
              <xdr:nvPicPr>
                <xdr:cNvPr id="22" name="Image 21">
                  <a:extLst>
                    <a:ext uri="{FF2B5EF4-FFF2-40B4-BE49-F238E27FC236}">
                      <a16:creationId xmlns:a16="http://schemas.microsoft.com/office/drawing/2014/main" id="{D54D1748-E496-A5E0-9C66-44DD036931E1}"/>
                    </a:ext>
                  </a:extLst>
                </xdr:cNvPr>
                <xdr:cNvPicPr>
                  <a:picLocks noChangeAspect="1" noChangeArrowheads="1"/>
                  <a:extLst>
                    <a:ext uri="{84589F7E-364E-4C9E-8A38-B11213B215E9}">
                      <a14:cameraTool cellRange=""/>
                    </a:ext>
                  </a:extLst>
                </xdr:cNvPicPr>
              </xdr:nvPicPr>
              <xdr:blipFill rotWithShape="1">
                <a:blip xmlns:r="http://schemas.openxmlformats.org/officeDocument/2006/relationships" r:embed="rId10"/>
                <a:srcRect r="53973"/>
                <a:stretch>
                  <a:fillRect/>
                </a:stretch>
              </xdr:blipFill>
              <xdr:spPr bwMode="auto">
                <a:xfrm>
                  <a:off x="5819776" y="0"/>
                  <a:ext cx="4524375" cy="1781175"/>
                </a:xfrm>
                <a:prstGeom prst="rect">
                  <a:avLst/>
                </a:prstGeom>
                <a:noFill/>
                <a:extLst>
                  <a:ext uri="{909E8E84-426E-40DD-AFC4-6F175D3DCCD1}">
                    <a14:hiddenFill>
                      <a:solidFill>
                        <a:srgbClr val="FFFFFF"/>
                      </a:solidFill>
                    </a14:hiddenFill>
                  </a:ext>
                </a:extLst>
              </xdr:spPr>
            </xdr:pic>
          </mc:Choice>
          <mc:Fallback xmlns=""/>
        </mc:AlternateContent>
        <mc:AlternateContent xmlns:mc="http://schemas.openxmlformats.org/markup-compatibility/2006" xmlns:a14="http://schemas.microsoft.com/office/drawing/2010/main">
          <mc:Choice Requires="a14">
            <xdr:pic>
              <xdr:nvPicPr>
                <xdr:cNvPr id="23" name="Image 22">
                  <a:extLst>
                    <a:ext uri="{FF2B5EF4-FFF2-40B4-BE49-F238E27FC236}">
                      <a16:creationId xmlns:a16="http://schemas.microsoft.com/office/drawing/2014/main" id="{7A8410B6-5F8B-A3D5-858F-0182E45019FF}"/>
                    </a:ext>
                  </a:extLst>
                </xdr:cNvPr>
                <xdr:cNvPicPr>
                  <a:picLocks noChangeAspect="1" noChangeArrowheads="1"/>
                  <a:extLst>
                    <a:ext uri="{84589F7E-364E-4C9E-8A38-B11213B215E9}">
                      <a14:cameraTool cellRange=""/>
                    </a:ext>
                  </a:extLst>
                </xdr:cNvPicPr>
              </xdr:nvPicPr>
              <xdr:blipFill>
                <a:blip xmlns:r="http://schemas.openxmlformats.org/officeDocument/2006/relationships" r:embed="rId11"/>
                <a:srcRect/>
                <a:stretch>
                  <a:fillRect/>
                </a:stretch>
              </xdr:blipFill>
              <xdr:spPr bwMode="auto">
                <a:xfrm>
                  <a:off x="5276851" y="0"/>
                  <a:ext cx="561975" cy="1781175"/>
                </a:xfrm>
                <a:prstGeom prst="rect">
                  <a:avLst/>
                </a:prstGeom>
                <a:noFill/>
                <a:extLst>
                  <a:ext uri="{909E8E84-426E-40DD-AFC4-6F175D3DCCD1}">
                    <a14:hiddenFill>
                      <a:solidFill>
                        <a:srgbClr val="FFFFFF"/>
                      </a:solidFill>
                    </a14:hiddenFill>
                  </a:ext>
                </a:extLst>
              </xdr:spPr>
            </xdr:pic>
          </mc:Choice>
          <mc:Fallback xmlns=""/>
        </mc:AlternateContent>
      </xdr:grpSp>
      <xdr:pic>
        <xdr:nvPicPr>
          <xdr:cNvPr id="20" name="Image 19" descr="Une image contenant texte, capture d’écran, affichage, logiciel&#10;&#10;Description générée automatiquement">
            <a:extLst>
              <a:ext uri="{FF2B5EF4-FFF2-40B4-BE49-F238E27FC236}">
                <a16:creationId xmlns:a16="http://schemas.microsoft.com/office/drawing/2014/main" id="{9CCB1B20-9DD5-BA98-7AC9-58227F195E4C}"/>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9" y="-505229"/>
            <a:ext cx="6524605" cy="2561846"/>
          </a:xfrm>
          <a:prstGeom prst="rect">
            <a:avLst/>
          </a:prstGeom>
        </xdr:spPr>
      </xdr:pic>
    </xdr:grpSp>
    <xdr:clientData/>
  </xdr:twoCellAnchor>
  <xdr:oneCellAnchor>
    <xdr:from>
      <xdr:col>22</xdr:col>
      <xdr:colOff>694266</xdr:colOff>
      <xdr:row>19</xdr:row>
      <xdr:rowOff>1117600</xdr:rowOff>
    </xdr:from>
    <xdr:ext cx="3409507" cy="270908"/>
    <xdr:sp macro="" textlink="">
      <xdr:nvSpPr>
        <xdr:cNvPr id="24" name="ZoneTexte 23">
          <a:extLst>
            <a:ext uri="{FF2B5EF4-FFF2-40B4-BE49-F238E27FC236}">
              <a16:creationId xmlns:a16="http://schemas.microsoft.com/office/drawing/2014/main" id="{AA725CAA-1BD5-3446-B505-F7C77B03608E}"/>
            </a:ext>
          </a:extLst>
        </xdr:cNvPr>
        <xdr:cNvSpPr txBox="1"/>
      </xdr:nvSpPr>
      <xdr:spPr>
        <a:xfrm>
          <a:off x="25213733" y="14579600"/>
          <a:ext cx="3409507" cy="2709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9: Calcul du PCI</a:t>
          </a:r>
        </a:p>
      </xdr:txBody>
    </xdr:sp>
    <xdr:clientData/>
  </xdr:oneCellAnchor>
  <xdr:twoCellAnchor editAs="oneCell">
    <xdr:from>
      <xdr:col>5</xdr:col>
      <xdr:colOff>508001</xdr:colOff>
      <xdr:row>31</xdr:row>
      <xdr:rowOff>67734</xdr:rowOff>
    </xdr:from>
    <xdr:to>
      <xdr:col>10</xdr:col>
      <xdr:colOff>195770</xdr:colOff>
      <xdr:row>38</xdr:row>
      <xdr:rowOff>118534</xdr:rowOff>
    </xdr:to>
    <xdr:pic>
      <xdr:nvPicPr>
        <xdr:cNvPr id="25" name="Image 24" descr="Une image contenant maison, dessin humoristique&#10;&#10;Description générée automatiquement">
          <a:extLst>
            <a:ext uri="{FF2B5EF4-FFF2-40B4-BE49-F238E27FC236}">
              <a16:creationId xmlns:a16="http://schemas.microsoft.com/office/drawing/2014/main" id="{A776E03F-BA3B-0138-64C3-6F7C4C2738F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922001" y="17542934"/>
          <a:ext cx="3836436" cy="2438400"/>
        </a:xfrm>
        <a:prstGeom prst="rect">
          <a:avLst/>
        </a:prstGeom>
        <a:ln w="12700">
          <a:solidFill>
            <a:schemeClr val="tx2"/>
          </a:solidFill>
        </a:ln>
      </xdr:spPr>
    </xdr:pic>
    <xdr:clientData/>
  </xdr:twoCellAnchor>
  <xdr:twoCellAnchor editAs="oneCell">
    <xdr:from>
      <xdr:col>12</xdr:col>
      <xdr:colOff>0</xdr:colOff>
      <xdr:row>32</xdr:row>
      <xdr:rowOff>0</xdr:rowOff>
    </xdr:from>
    <xdr:to>
      <xdr:col>16</xdr:col>
      <xdr:colOff>643466</xdr:colOff>
      <xdr:row>38</xdr:row>
      <xdr:rowOff>82973</xdr:rowOff>
    </xdr:to>
    <xdr:pic>
      <xdr:nvPicPr>
        <xdr:cNvPr id="26" name="Image 25">
          <a:extLst>
            <a:ext uri="{FF2B5EF4-FFF2-40B4-BE49-F238E27FC236}">
              <a16:creationId xmlns:a16="http://schemas.microsoft.com/office/drawing/2014/main" id="{B6864C8B-0079-1579-EAE8-226EB0DB362F}"/>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6222133" y="17644533"/>
          <a:ext cx="3962400" cy="230124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17</xdr:col>
          <xdr:colOff>592666</xdr:colOff>
          <xdr:row>34</xdr:row>
          <xdr:rowOff>50800</xdr:rowOff>
        </xdr:from>
        <xdr:to>
          <xdr:col>25</xdr:col>
          <xdr:colOff>156209</xdr:colOff>
          <xdr:row>36</xdr:row>
          <xdr:rowOff>540808</xdr:rowOff>
        </xdr:to>
        <xdr:grpSp>
          <xdr:nvGrpSpPr>
            <xdr:cNvPr id="27" name="Groupe 26">
              <a:extLst>
                <a:ext uri="{FF2B5EF4-FFF2-40B4-BE49-F238E27FC236}">
                  <a16:creationId xmlns:a16="http://schemas.microsoft.com/office/drawing/2014/main" id="{47F08E61-CDE0-A627-C162-1C413F2C9DD2}"/>
                </a:ext>
              </a:extLst>
            </xdr:cNvPr>
            <xdr:cNvGrpSpPr/>
          </xdr:nvGrpSpPr>
          <xdr:grpSpPr>
            <a:xfrm>
              <a:off x="18931845" y="18176733"/>
              <a:ext cx="5705036" cy="802769"/>
              <a:chOff x="0" y="0"/>
              <a:chExt cx="9130560" cy="828675"/>
            </a:xfrm>
          </xdr:grpSpPr>
          <xdr:pic>
            <xdr:nvPicPr>
              <xdr:cNvPr id="28" name="Image 27">
                <a:extLst>
                  <a:ext uri="{FF2B5EF4-FFF2-40B4-BE49-F238E27FC236}">
                    <a16:creationId xmlns:a16="http://schemas.microsoft.com/office/drawing/2014/main" id="{FBFE0630-A699-32B0-5928-36C8247A5D43}"/>
                  </a:ext>
                </a:extLst>
              </xdr:cNvPr>
              <xdr:cNvPicPr>
                <a:picLocks noChangeAspect="1" noChangeArrowheads="1"/>
                <a:extLst>
                  <a:ext uri="{84589F7E-364E-4C9E-8A38-B11213B215E9}">
                    <a14:cameraTool cellRange=""/>
                  </a:ext>
                </a:extLst>
              </xdr:cNvPicPr>
            </xdr:nvPicPr>
            <xdr:blipFill rotWithShape="1">
              <a:blip xmlns:r="http://schemas.openxmlformats.org/officeDocument/2006/relationships" r:embed="rId15"/>
              <a:srcRect l="1" r="35482"/>
              <a:stretch/>
            </xdr:blipFill>
            <xdr:spPr bwMode="auto">
              <a:xfrm>
                <a:off x="2819400" y="171450"/>
                <a:ext cx="6311160" cy="657225"/>
              </a:xfrm>
              <a:prstGeom prst="rect">
                <a:avLst/>
              </a:prstGeom>
              <a:noFill/>
              <a:extLst>
                <a:ext uri="{909E8E84-426E-40DD-AFC4-6F175D3DCCD1}">
                  <a14:hiddenFill>
                    <a:solidFill>
                      <a:srgbClr val="FFFFFF"/>
                    </a:solidFill>
                  </a14:hiddenFill>
                </a:ext>
              </a:extLst>
            </xdr:spPr>
          </xdr:pic>
          <xdr:pic>
            <xdr:nvPicPr>
              <xdr:cNvPr id="29" name="Image 28">
                <a:extLst>
                  <a:ext uri="{FF2B5EF4-FFF2-40B4-BE49-F238E27FC236}">
                    <a16:creationId xmlns:a16="http://schemas.microsoft.com/office/drawing/2014/main" id="{8EEDEA6E-B75A-7A3C-0B62-DC784E2E0E2F}"/>
                  </a:ext>
                </a:extLst>
              </xdr:cNvPr>
              <xdr:cNvPicPr>
                <a:picLocks noChangeAspect="1" noChangeArrowheads="1"/>
                <a:extLst>
                  <a:ext uri="{84589F7E-364E-4C9E-8A38-B11213B215E9}">
                    <a14:cameraTool cellRange=""/>
                  </a:ext>
                </a:extLst>
              </xdr:cNvPicPr>
            </xdr:nvPicPr>
            <xdr:blipFill rotWithShape="1">
              <a:blip xmlns:r="http://schemas.openxmlformats.org/officeDocument/2006/relationships" r:embed="rId16"/>
              <a:srcRect t="-2" r="35483" b="-45913"/>
              <a:stretch/>
            </xdr:blipFill>
            <xdr:spPr bwMode="auto">
              <a:xfrm>
                <a:off x="2819401" y="0"/>
                <a:ext cx="6311159" cy="250166"/>
              </a:xfrm>
              <a:prstGeom prst="rect">
                <a:avLst/>
              </a:prstGeom>
              <a:noFill/>
              <a:extLst>
                <a:ext uri="{909E8E84-426E-40DD-AFC4-6F175D3DCCD1}">
                  <a14:hiddenFill>
                    <a:solidFill>
                      <a:srgbClr val="FFFFFF"/>
                    </a:solidFill>
                  </a14:hiddenFill>
                </a:ext>
              </a:extLst>
            </xdr:spPr>
          </xdr:pic>
          <xdr:pic>
            <xdr:nvPicPr>
              <xdr:cNvPr id="30" name="Image 29">
                <a:extLst>
                  <a:ext uri="{FF2B5EF4-FFF2-40B4-BE49-F238E27FC236}">
                    <a16:creationId xmlns:a16="http://schemas.microsoft.com/office/drawing/2014/main" id="{89C03320-EE3F-A3F9-88B7-5B2435D654AB}"/>
                  </a:ext>
                </a:extLst>
              </xdr:cNvPr>
              <xdr:cNvPicPr>
                <a:picLocks noChangeAspect="1" noChangeArrowheads="1"/>
                <a:extLst>
                  <a:ext uri="{84589F7E-364E-4C9E-8A38-B11213B215E9}">
                    <a14:cameraTool cellRange=""/>
                  </a:ext>
                </a:extLst>
              </xdr:cNvPicPr>
            </xdr:nvPicPr>
            <xdr:blipFill rotWithShape="1">
              <a:blip xmlns:r="http://schemas.openxmlformats.org/officeDocument/2006/relationships" r:embed="rId15"/>
              <a:srcRect l="71178" t="1449" r="98" b="-1449"/>
              <a:stretch>
                <a:fillRect/>
              </a:stretch>
            </xdr:blipFill>
            <xdr:spPr bwMode="auto">
              <a:xfrm>
                <a:off x="0" y="171450"/>
                <a:ext cx="2809875" cy="657225"/>
              </a:xfrm>
              <a:prstGeom prst="rect">
                <a:avLst/>
              </a:prstGeom>
              <a:noFill/>
              <a:extLst>
                <a:ext uri="{909E8E84-426E-40DD-AFC4-6F175D3DCCD1}">
                  <a14:hiddenFill>
                    <a:solidFill>
                      <a:srgbClr val="FFFFFF"/>
                    </a:solidFill>
                  </a14:hiddenFill>
                </a:ext>
              </a:extLst>
            </xdr:spPr>
          </xdr:pic>
          <xdr:pic>
            <xdr:nvPicPr>
              <xdr:cNvPr id="31" name="Image 30">
                <a:extLst>
                  <a:ext uri="{FF2B5EF4-FFF2-40B4-BE49-F238E27FC236}">
                    <a16:creationId xmlns:a16="http://schemas.microsoft.com/office/drawing/2014/main" id="{D188B9B9-0E17-EC4E-60FC-1507070BDC49}"/>
                  </a:ext>
                </a:extLst>
              </xdr:cNvPr>
              <xdr:cNvPicPr>
                <a:picLocks noChangeAspect="1" noChangeArrowheads="1"/>
                <a:extLst>
                  <a:ext uri="{84589F7E-364E-4C9E-8A38-B11213B215E9}">
                    <a14:cameraTool cellRange=""/>
                  </a:ext>
                </a:extLst>
              </xdr:cNvPicPr>
            </xdr:nvPicPr>
            <xdr:blipFill rotWithShape="1">
              <a:blip xmlns:r="http://schemas.openxmlformats.org/officeDocument/2006/relationships" r:embed="rId16"/>
              <a:srcRect l="71276" t="11111" b="-1"/>
              <a:stretch>
                <a:fillRect/>
              </a:stretch>
            </xdr:blipFill>
            <xdr:spPr bwMode="auto">
              <a:xfrm>
                <a:off x="38100" y="19050"/>
                <a:ext cx="2809875" cy="152400"/>
              </a:xfrm>
              <a:prstGeom prst="rect">
                <a:avLst/>
              </a:prstGeom>
              <a:noFill/>
              <a:extLst>
                <a:ext uri="{909E8E84-426E-40DD-AFC4-6F175D3DCCD1}">
                  <a14:hiddenFill>
                    <a:solidFill>
                      <a:srgbClr val="FFFFFF"/>
                    </a:solidFill>
                  </a14:hiddenFill>
                </a:ext>
              </a:extLst>
            </xdr:spPr>
          </xdr:pic>
        </xdr:grpSp>
        <xdr:clientData/>
      </xdr:twoCellAnchor>
    </mc:Choice>
    <mc:Fallback/>
  </mc:AlternateContent>
  <xdr:oneCellAnchor>
    <xdr:from>
      <xdr:col>6</xdr:col>
      <xdr:colOff>0</xdr:colOff>
      <xdr:row>40</xdr:row>
      <xdr:rowOff>0</xdr:rowOff>
    </xdr:from>
    <xdr:ext cx="3409507" cy="270908"/>
    <xdr:sp macro="" textlink="">
      <xdr:nvSpPr>
        <xdr:cNvPr id="32" name="ZoneTexte 31">
          <a:extLst>
            <a:ext uri="{FF2B5EF4-FFF2-40B4-BE49-F238E27FC236}">
              <a16:creationId xmlns:a16="http://schemas.microsoft.com/office/drawing/2014/main" id="{5F06B063-BD44-544F-8892-180558B5F004}"/>
            </a:ext>
          </a:extLst>
        </xdr:cNvPr>
        <xdr:cNvSpPr txBox="1"/>
      </xdr:nvSpPr>
      <xdr:spPr>
        <a:xfrm>
          <a:off x="11243733" y="20201467"/>
          <a:ext cx="3409507" cy="2709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10: Système considéré</a:t>
          </a:r>
        </a:p>
      </xdr:txBody>
    </xdr:sp>
    <xdr:clientData/>
  </xdr:oneCellAnchor>
  <xdr:oneCellAnchor>
    <xdr:from>
      <xdr:col>12</xdr:col>
      <xdr:colOff>0</xdr:colOff>
      <xdr:row>41</xdr:row>
      <xdr:rowOff>0</xdr:rowOff>
    </xdr:from>
    <xdr:ext cx="4047067" cy="626533"/>
    <xdr:sp macro="" textlink="">
      <xdr:nvSpPr>
        <xdr:cNvPr id="33" name="ZoneTexte 32">
          <a:extLst>
            <a:ext uri="{FF2B5EF4-FFF2-40B4-BE49-F238E27FC236}">
              <a16:creationId xmlns:a16="http://schemas.microsoft.com/office/drawing/2014/main" id="{9937694D-AC10-F4FD-3BC0-F372A36ABDE1}"/>
            </a:ext>
          </a:extLst>
        </xdr:cNvPr>
        <xdr:cNvSpPr txBox="1"/>
      </xdr:nvSpPr>
      <xdr:spPr>
        <a:xfrm>
          <a:off x="16222133" y="20370800"/>
          <a:ext cx="4047067" cy="626533"/>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no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11: </a:t>
          </a:r>
          <a:r>
            <a:rPr lang="fr-CA" sz="1100">
              <a:effectLst/>
              <a:latin typeface="+mn-lt"/>
              <a:ea typeface="+mn-ea"/>
              <a:cs typeface="+mn-cs"/>
            </a:rPr>
            <a:t>Définition des durées de vies des produits composants le système pour le calcul du facteur système</a:t>
          </a:r>
          <a:r>
            <a:rPr lang="fr-FR">
              <a:effectLst/>
            </a:rPr>
            <a:t> </a:t>
          </a:r>
          <a:endParaRPr kumimoji="0" lang="fr-FR" sz="1100" b="0" i="0" u="none" strike="noStrike" cap="none" spc="0" normalizeH="0" baseline="0">
            <a:ln>
              <a:noFill/>
            </a:ln>
            <a:solidFill>
              <a:srgbClr val="000000"/>
            </a:solidFill>
            <a:effectLst/>
            <a:uFillTx/>
            <a:latin typeface="+mn-lt"/>
            <a:ea typeface="+mn-ea"/>
            <a:cs typeface="+mn-cs"/>
            <a:sym typeface="Helvetica Neue"/>
          </a:endParaRPr>
        </a:p>
      </xdr:txBody>
    </xdr:sp>
    <xdr:clientData/>
  </xdr:oneCellAnchor>
  <xdr:oneCellAnchor>
    <xdr:from>
      <xdr:col>18</xdr:col>
      <xdr:colOff>101600</xdr:colOff>
      <xdr:row>38</xdr:row>
      <xdr:rowOff>101601</xdr:rowOff>
    </xdr:from>
    <xdr:ext cx="4047067" cy="423333"/>
    <xdr:sp macro="" textlink="">
      <xdr:nvSpPr>
        <xdr:cNvPr id="34" name="ZoneTexte 33">
          <a:extLst>
            <a:ext uri="{FF2B5EF4-FFF2-40B4-BE49-F238E27FC236}">
              <a16:creationId xmlns:a16="http://schemas.microsoft.com/office/drawing/2014/main" id="{BEC9AA8A-EF94-1984-B64F-A195DA3CD541}"/>
            </a:ext>
          </a:extLst>
        </xdr:cNvPr>
        <xdr:cNvSpPr txBox="1"/>
      </xdr:nvSpPr>
      <xdr:spPr>
        <a:xfrm>
          <a:off x="21302133" y="19964401"/>
          <a:ext cx="4047067" cy="423333"/>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no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Figure 12: </a:t>
          </a:r>
          <a:r>
            <a:rPr lang="fr-CA" sz="1100">
              <a:effectLst/>
              <a:latin typeface="+mn-lt"/>
              <a:ea typeface="+mn-ea"/>
              <a:cs typeface="+mn-cs"/>
            </a:rPr>
            <a:t>Calcul du SCI de l'accès avant du bâtiment</a:t>
          </a:r>
          <a:r>
            <a:rPr lang="fr-FR">
              <a:effectLst/>
            </a:rPr>
            <a:t> </a:t>
          </a:r>
          <a:endParaRPr kumimoji="0" lang="fr-FR" sz="1100" b="0" i="0" u="none" strike="noStrike" cap="none" spc="0" normalizeH="0" baseline="0">
            <a:ln>
              <a:noFill/>
            </a:ln>
            <a:solidFill>
              <a:srgbClr val="000000"/>
            </a:solidFill>
            <a:effectLst/>
            <a:uFillTx/>
            <a:latin typeface="+mn-lt"/>
            <a:ea typeface="+mn-ea"/>
            <a:cs typeface="+mn-cs"/>
            <a:sym typeface="Helvetica Neue"/>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13</xdr:col>
      <xdr:colOff>292100</xdr:colOff>
      <xdr:row>2</xdr:row>
      <xdr:rowOff>66842</xdr:rowOff>
    </xdr:from>
    <xdr:to>
      <xdr:col>20</xdr:col>
      <xdr:colOff>758825</xdr:colOff>
      <xdr:row>43</xdr:row>
      <xdr:rowOff>44339</xdr:rowOff>
    </xdr:to>
    <xdr:pic>
      <xdr:nvPicPr>
        <xdr:cNvPr id="2" name="Image 1">
          <a:extLst>
            <a:ext uri="{FF2B5EF4-FFF2-40B4-BE49-F238E27FC236}">
              <a16:creationId xmlns:a16="http://schemas.microsoft.com/office/drawing/2014/main" id="{9214468E-235F-78B6-A900-F7876572FCD5}"/>
            </a:ext>
          </a:extLst>
        </xdr:cNvPr>
        <xdr:cNvPicPr>
          <a:picLocks noChangeAspect="1"/>
        </xdr:cNvPicPr>
      </xdr:nvPicPr>
      <xdr:blipFill rotWithShape="1">
        <a:blip xmlns:r="http://schemas.openxmlformats.org/officeDocument/2006/relationships" r:embed="rId1"/>
        <a:srcRect t="4700"/>
        <a:stretch/>
      </xdr:blipFill>
      <xdr:spPr>
        <a:xfrm>
          <a:off x="14440346" y="646140"/>
          <a:ext cx="6549356" cy="6461181"/>
        </a:xfrm>
        <a:prstGeom prst="rect">
          <a:avLst/>
        </a:prstGeom>
      </xdr:spPr>
    </xdr:pic>
    <xdr:clientData/>
  </xdr:twoCellAnchor>
  <xdr:oneCellAnchor>
    <xdr:from>
      <xdr:col>21</xdr:col>
      <xdr:colOff>222807</xdr:colOff>
      <xdr:row>6</xdr:row>
      <xdr:rowOff>44561</xdr:rowOff>
    </xdr:from>
    <xdr:ext cx="2384035" cy="607539"/>
    <xdr:sp macro="" textlink="">
      <xdr:nvSpPr>
        <xdr:cNvPr id="3" name="ZoneTexte 2">
          <a:extLst>
            <a:ext uri="{FF2B5EF4-FFF2-40B4-BE49-F238E27FC236}">
              <a16:creationId xmlns:a16="http://schemas.microsoft.com/office/drawing/2014/main" id="{31C47649-CA97-DBA1-DD67-790DDD020378}"/>
            </a:ext>
          </a:extLst>
        </xdr:cNvPr>
        <xdr:cNvSpPr txBox="1"/>
      </xdr:nvSpPr>
      <xdr:spPr>
        <a:xfrm>
          <a:off x="21322632" y="1270000"/>
          <a:ext cx="2384035" cy="607539"/>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fr-FR" sz="1100" b="0" i="0" u="none" strike="noStrike" cap="none" spc="0" normalizeH="0" baseline="0">
              <a:ln>
                <a:noFill/>
              </a:ln>
              <a:solidFill>
                <a:srgbClr val="000000"/>
              </a:solidFill>
              <a:effectLst/>
              <a:uFillTx/>
              <a:latin typeface="+mn-lt"/>
              <a:ea typeface="+mn-ea"/>
              <a:cs typeface="+mn-cs"/>
              <a:sym typeface="Helvetica Neue"/>
            </a:rPr>
            <a:t>Entrer manuellement les données qui sont à déterminer pour chaque matériel</a:t>
          </a:r>
        </a:p>
      </xdr:txBody>
    </xdr:sp>
    <xdr:clientData/>
  </xdr:oneCellAnchor>
</xdr:wsDr>
</file>

<file path=xl/persons/person.xml><?xml version="1.0" encoding="utf-8"?>
<personList xmlns="http://schemas.microsoft.com/office/spreadsheetml/2018/threadedcomments" xmlns:x="http://schemas.openxmlformats.org/spreadsheetml/2006/main">
  <person displayName="Yousfi, Adam" id="{4456DD3E-631A-9C42-8BEC-8BB54884CCAF}" userId="S::adam.yousfi.1@ens.etsmtl.ca::f3f816b5-6d6b-4a52-b01f-47be5e72bd0a" providerId="AD"/>
</personList>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 dT="2023-11-06T15:33:06.03" personId="{4456DD3E-631A-9C42-8BEC-8BB54884CCAF}" id="{005DC4A1-D028-2642-B88A-AA7EC6CC1557}">
    <text>Déterminer les ensembles de matériels qui définissent le produit</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68D44-10CE-1747-A8E5-73A747CD86C6}">
  <dimension ref="A1:H42"/>
  <sheetViews>
    <sheetView tabSelected="1" zoomScale="67" zoomScaleNormal="100" workbookViewId="0">
      <selection activeCell="G7" sqref="G7"/>
    </sheetView>
  </sheetViews>
  <sheetFormatPr defaultColWidth="11.42578125" defaultRowHeight="12.75"/>
  <cols>
    <col min="1" max="1" width="24.140625" style="47" customWidth="1"/>
    <col min="2" max="2" width="28.140625" style="47" customWidth="1"/>
    <col min="3" max="3" width="35.42578125" style="47" customWidth="1"/>
    <col min="4" max="4" width="37.7109375" style="47" customWidth="1"/>
  </cols>
  <sheetData>
    <row r="1" spans="1:4" ht="30" customHeight="1">
      <c r="A1" s="72" t="s">
        <v>60</v>
      </c>
      <c r="B1" s="72"/>
      <c r="C1" s="72"/>
      <c r="D1" s="72"/>
    </row>
    <row r="2" spans="1:4">
      <c r="A2" s="76"/>
      <c r="B2" s="76"/>
      <c r="C2" s="76"/>
      <c r="D2" s="76"/>
    </row>
    <row r="3" spans="1:4" ht="59.1" customHeight="1">
      <c r="A3" s="77" t="s">
        <v>61</v>
      </c>
      <c r="B3" s="77"/>
      <c r="C3" s="77"/>
      <c r="D3" s="77"/>
    </row>
    <row r="4" spans="1:4">
      <c r="A4" s="76"/>
      <c r="B4" s="76"/>
      <c r="C4" s="76"/>
      <c r="D4" s="76"/>
    </row>
    <row r="5" spans="1:4" ht="195.95" customHeight="1">
      <c r="A5" s="77" t="s">
        <v>59</v>
      </c>
      <c r="B5" s="77"/>
      <c r="C5" s="77"/>
      <c r="D5" s="77"/>
    </row>
    <row r="6" spans="1:4" ht="18.75">
      <c r="A6" s="79"/>
      <c r="B6" s="79"/>
      <c r="C6" s="79"/>
      <c r="D6" s="79"/>
    </row>
    <row r="7" spans="1:4" ht="56.1" customHeight="1">
      <c r="A7" s="78" t="s">
        <v>76</v>
      </c>
      <c r="B7" s="78"/>
      <c r="C7" s="78"/>
      <c r="D7" s="78"/>
    </row>
    <row r="8" spans="1:4">
      <c r="A8" s="76"/>
      <c r="B8" s="76"/>
      <c r="C8" s="76"/>
      <c r="D8" s="76"/>
    </row>
    <row r="9" spans="1:4" ht="27" customHeight="1">
      <c r="A9" s="72" t="s">
        <v>57</v>
      </c>
      <c r="B9" s="72"/>
      <c r="C9" s="72"/>
      <c r="D9" s="72"/>
    </row>
    <row r="10" spans="1:4">
      <c r="A10" s="76"/>
      <c r="B10" s="76"/>
      <c r="C10" s="76"/>
      <c r="D10" s="76"/>
    </row>
    <row r="11" spans="1:4" ht="63.95" customHeight="1">
      <c r="A11" s="70" t="s">
        <v>62</v>
      </c>
      <c r="B11" s="71"/>
      <c r="C11" s="71"/>
      <c r="D11" s="71"/>
    </row>
    <row r="12" spans="1:4" ht="27" customHeight="1">
      <c r="A12" s="80" t="s">
        <v>63</v>
      </c>
      <c r="B12" s="80"/>
      <c r="C12" s="80"/>
      <c r="D12" s="80"/>
    </row>
    <row r="13" spans="1:4" ht="47.1" customHeight="1">
      <c r="A13" s="46" t="s">
        <v>65</v>
      </c>
      <c r="B13" s="74" t="s">
        <v>64</v>
      </c>
      <c r="C13" s="75"/>
      <c r="D13" s="75"/>
    </row>
    <row r="14" spans="1:4" ht="87.95" customHeight="1">
      <c r="A14" s="46" t="s">
        <v>66</v>
      </c>
      <c r="B14" s="74" t="s">
        <v>67</v>
      </c>
      <c r="C14" s="75"/>
      <c r="D14" s="75"/>
    </row>
    <row r="15" spans="1:4" ht="143.1" customHeight="1">
      <c r="A15" s="46" t="s">
        <v>68</v>
      </c>
      <c r="B15" s="74" t="s">
        <v>70</v>
      </c>
      <c r="C15" s="75"/>
      <c r="D15" s="75"/>
    </row>
    <row r="16" spans="1:4" ht="114" customHeight="1">
      <c r="A16" s="46" t="s">
        <v>71</v>
      </c>
      <c r="B16" s="74" t="s">
        <v>69</v>
      </c>
      <c r="C16" s="75"/>
      <c r="D16" s="75"/>
    </row>
    <row r="17" spans="1:8" ht="75" customHeight="1">
      <c r="A17" s="46" t="s">
        <v>72</v>
      </c>
      <c r="B17" s="74" t="s">
        <v>73</v>
      </c>
      <c r="C17" s="74"/>
      <c r="D17" s="74"/>
    </row>
    <row r="18" spans="1:8" ht="44.1" customHeight="1">
      <c r="A18" s="46" t="s">
        <v>74</v>
      </c>
      <c r="B18" s="74" t="s">
        <v>75</v>
      </c>
      <c r="C18" s="74"/>
      <c r="D18" s="74"/>
    </row>
    <row r="19" spans="1:8" ht="18.75">
      <c r="A19" s="76"/>
      <c r="B19" s="76"/>
      <c r="C19" s="76"/>
      <c r="D19" s="76"/>
      <c r="H19" s="48"/>
    </row>
    <row r="20" spans="1:8" ht="96.95" customHeight="1">
      <c r="A20" s="70" t="s">
        <v>77</v>
      </c>
      <c r="B20" s="71"/>
      <c r="C20" s="71"/>
      <c r="D20" s="71"/>
    </row>
    <row r="25" spans="1:8" ht="69.95" customHeight="1">
      <c r="A25" s="70" t="s">
        <v>78</v>
      </c>
      <c r="B25" s="71"/>
      <c r="C25" s="71"/>
      <c r="D25" s="71"/>
    </row>
    <row r="29" spans="1:8" ht="20.25">
      <c r="A29" s="73" t="s">
        <v>58</v>
      </c>
      <c r="B29" s="73"/>
      <c r="C29" s="73"/>
      <c r="D29" s="73"/>
    </row>
    <row r="30" spans="1:8" ht="17.100000000000001" customHeight="1"/>
    <row r="31" spans="1:8" ht="17.100000000000001" customHeight="1">
      <c r="A31" s="70" t="s">
        <v>55</v>
      </c>
      <c r="B31" s="71"/>
      <c r="C31" s="71"/>
      <c r="D31" s="71"/>
    </row>
    <row r="33" spans="1:4" ht="42.95" customHeight="1">
      <c r="A33" s="70" t="s">
        <v>79</v>
      </c>
      <c r="B33" s="71"/>
      <c r="C33" s="71"/>
      <c r="D33" s="71"/>
    </row>
    <row r="37" spans="1:4" ht="78.95" customHeight="1">
      <c r="A37" s="74" t="s">
        <v>80</v>
      </c>
      <c r="B37" s="75"/>
      <c r="C37" s="75"/>
      <c r="D37" s="75"/>
    </row>
    <row r="40" spans="1:4">
      <c r="A40" s="76"/>
      <c r="B40" s="76"/>
      <c r="C40" s="76"/>
      <c r="D40" s="76"/>
    </row>
    <row r="41" spans="1:4">
      <c r="A41" s="70" t="s">
        <v>56</v>
      </c>
      <c r="B41" s="71"/>
      <c r="C41" s="71"/>
      <c r="D41" s="71"/>
    </row>
    <row r="42" spans="1:4" ht="30" customHeight="1">
      <c r="A42" s="74" t="s">
        <v>81</v>
      </c>
      <c r="B42" s="75"/>
      <c r="C42" s="75"/>
      <c r="D42" s="75"/>
    </row>
  </sheetData>
  <mergeCells count="28">
    <mergeCell ref="A42:D42"/>
    <mergeCell ref="A1:D1"/>
    <mergeCell ref="A3:D3"/>
    <mergeCell ref="A5:D5"/>
    <mergeCell ref="A11:D11"/>
    <mergeCell ref="A20:D20"/>
    <mergeCell ref="A7:D7"/>
    <mergeCell ref="A6:D6"/>
    <mergeCell ref="A4:D4"/>
    <mergeCell ref="A2:D2"/>
    <mergeCell ref="A8:D8"/>
    <mergeCell ref="A10:D10"/>
    <mergeCell ref="A19:D19"/>
    <mergeCell ref="B13:D13"/>
    <mergeCell ref="A12:D12"/>
    <mergeCell ref="B15:D15"/>
    <mergeCell ref="A31:D31"/>
    <mergeCell ref="A33:D33"/>
    <mergeCell ref="A41:D41"/>
    <mergeCell ref="A9:D9"/>
    <mergeCell ref="A29:D29"/>
    <mergeCell ref="A25:D25"/>
    <mergeCell ref="B14:D14"/>
    <mergeCell ref="B16:D16"/>
    <mergeCell ref="B17:D17"/>
    <mergeCell ref="B18:D18"/>
    <mergeCell ref="A37:D37"/>
    <mergeCell ref="A40:D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B4939-2CB5-5C41-82A0-30BA85D90A28}">
  <sheetPr>
    <pageSetUpPr fitToPage="1"/>
  </sheetPr>
  <dimension ref="A1:AO25"/>
  <sheetViews>
    <sheetView showGridLines="0" zoomScale="60" zoomScaleNormal="60" workbookViewId="0">
      <selection activeCell="C2" sqref="C2"/>
    </sheetView>
  </sheetViews>
  <sheetFormatPr defaultColWidth="8.28515625" defaultRowHeight="12.75"/>
  <cols>
    <col min="1" max="1" width="33.7109375" style="1" bestFit="1" customWidth="1"/>
    <col min="2" max="2" width="44.140625" style="26" bestFit="1" customWidth="1"/>
    <col min="3" max="3" width="12.140625" style="21" bestFit="1" customWidth="1"/>
    <col min="4" max="4" width="23.7109375" style="21" bestFit="1" customWidth="1"/>
    <col min="5" max="5" width="10.85546875" style="1" customWidth="1"/>
    <col min="6" max="6" width="27.28515625" style="30" customWidth="1"/>
    <col min="7" max="7" width="33" style="30" customWidth="1"/>
    <col min="8" max="9" width="8.28515625" style="1" customWidth="1"/>
    <col min="10" max="10" width="8.85546875" style="1" customWidth="1"/>
    <col min="11" max="13" width="8.28515625" style="1" customWidth="1"/>
    <col min="14" max="14" width="19.7109375" style="1" customWidth="1"/>
    <col min="15" max="18" width="8.28515625" style="1" customWidth="1"/>
    <col min="19" max="19" width="8.7109375" style="1" customWidth="1"/>
    <col min="20" max="28" width="8.28515625" style="1" customWidth="1"/>
    <col min="29" max="35" width="8.28515625" style="1"/>
    <col min="36" max="36" width="11.28515625" style="1" customWidth="1"/>
    <col min="37" max="16384" width="8.28515625" style="1"/>
  </cols>
  <sheetData>
    <row r="1" spans="1:41" ht="168.75">
      <c r="A1" s="54" t="s">
        <v>6</v>
      </c>
      <c r="B1" s="33" t="s">
        <v>5</v>
      </c>
      <c r="C1" s="53" t="s">
        <v>88</v>
      </c>
      <c r="D1" s="34" t="s">
        <v>7</v>
      </c>
      <c r="E1" s="44" t="s">
        <v>8</v>
      </c>
      <c r="F1" s="36" t="s">
        <v>9</v>
      </c>
      <c r="G1" s="36" t="s">
        <v>10</v>
      </c>
      <c r="H1" s="37" t="s">
        <v>11</v>
      </c>
      <c r="I1" s="37" t="s">
        <v>12</v>
      </c>
      <c r="J1" s="37" t="s">
        <v>13</v>
      </c>
      <c r="K1" s="6" t="s">
        <v>14</v>
      </c>
      <c r="L1" s="6" t="s">
        <v>15</v>
      </c>
      <c r="M1" s="6" t="s">
        <v>16</v>
      </c>
      <c r="N1" s="37" t="s">
        <v>17</v>
      </c>
      <c r="O1" s="6" t="s">
        <v>18</v>
      </c>
      <c r="P1" s="6" t="s">
        <v>19</v>
      </c>
      <c r="Q1" s="6" t="s">
        <v>20</v>
      </c>
      <c r="R1" s="6" t="s">
        <v>21</v>
      </c>
      <c r="S1" s="6" t="s">
        <v>22</v>
      </c>
      <c r="T1" s="6" t="s">
        <v>23</v>
      </c>
      <c r="U1" s="6" t="s">
        <v>24</v>
      </c>
      <c r="V1" s="6" t="s">
        <v>25</v>
      </c>
      <c r="W1" s="6" t="s">
        <v>26</v>
      </c>
      <c r="X1" s="6" t="s">
        <v>27</v>
      </c>
      <c r="Y1" s="6" t="s">
        <v>28</v>
      </c>
      <c r="Z1" s="6" t="s">
        <v>29</v>
      </c>
      <c r="AA1" s="6" t="s">
        <v>30</v>
      </c>
      <c r="AB1" s="6" t="s">
        <v>31</v>
      </c>
      <c r="AC1" s="6" t="s">
        <v>32</v>
      </c>
      <c r="AD1" s="6" t="s">
        <v>87</v>
      </c>
    </row>
    <row r="2" spans="1:41" ht="15">
      <c r="A2" s="55"/>
      <c r="B2" s="50"/>
      <c r="C2" s="52">
        <f>SUM(AD2:AD2)</f>
        <v>0</v>
      </c>
      <c r="D2" s="49" t="e">
        <f>(1/C2)*SUMPRODUCT(AC2:AC2,AD2:AD2)</f>
        <v>#DIV/0!</v>
      </c>
      <c r="E2" s="35"/>
      <c r="F2" s="36"/>
      <c r="G2" s="36"/>
      <c r="H2" s="38"/>
      <c r="I2" s="38"/>
      <c r="J2" s="39">
        <f t="shared" ref="J2" si="0">I2*H2</f>
        <v>0</v>
      </c>
      <c r="K2" s="8">
        <v>0</v>
      </c>
      <c r="L2" s="8">
        <v>0</v>
      </c>
      <c r="M2" s="8">
        <v>0</v>
      </c>
      <c r="N2" s="39">
        <f t="shared" ref="N2" si="1">J2*(100-O2-P2)/100</f>
        <v>0</v>
      </c>
      <c r="O2" s="8">
        <v>0</v>
      </c>
      <c r="P2" s="8">
        <v>0</v>
      </c>
      <c r="Q2" s="8">
        <v>0</v>
      </c>
      <c r="R2" s="40">
        <f>J2*(100-O2-P2)/100</f>
        <v>0</v>
      </c>
      <c r="S2" s="40">
        <f t="shared" ref="S2" si="2">J2*(100-Q2)*O2/10000</f>
        <v>0</v>
      </c>
      <c r="T2" s="40" t="e">
        <f t="shared" ref="T2" si="3">J2*((100-Q2)*K2)/Q2</f>
        <v>#DIV/0!</v>
      </c>
      <c r="U2" s="40" t="e">
        <f t="shared" ref="U2" si="4">R2+(S2+T2)/2</f>
        <v>#DIV/0!</v>
      </c>
      <c r="V2" s="41"/>
      <c r="W2" s="41"/>
      <c r="X2" s="41"/>
      <c r="Y2" s="41"/>
      <c r="Z2" s="40" t="e">
        <f t="shared" ref="Z2" si="5">(V2/W2)*(X2/Y2)</f>
        <v>#DIV/0!</v>
      </c>
      <c r="AA2" s="40" t="e">
        <f t="shared" ref="AA2" si="6">0.9/Z2</f>
        <v>#DIV/0!</v>
      </c>
      <c r="AB2" s="42" t="e">
        <f>(N2+U2)/(2*J2)</f>
        <v>#DIV/0!</v>
      </c>
      <c r="AC2" s="42" t="e">
        <f t="shared" ref="AC2" si="7">MAX(1-AA2*AB2,0)</f>
        <v>#DIV/0!</v>
      </c>
      <c r="AD2" s="43">
        <f>'Product Design factors'!I4</f>
        <v>0</v>
      </c>
    </row>
    <row r="5" spans="1:41" ht="24.95" customHeight="1">
      <c r="AK5" s="6" t="s">
        <v>18</v>
      </c>
      <c r="AL5" s="6" t="s">
        <v>19</v>
      </c>
      <c r="AM5" s="6" t="s">
        <v>20</v>
      </c>
      <c r="AN5" s="6" t="s">
        <v>25</v>
      </c>
      <c r="AO5" s="6" t="s">
        <v>26</v>
      </c>
    </row>
    <row r="6" spans="1:41" ht="15">
      <c r="AJ6" s="5" t="s">
        <v>33</v>
      </c>
      <c r="AK6" s="9">
        <v>0.85</v>
      </c>
      <c r="AL6" s="9">
        <v>0</v>
      </c>
      <c r="AM6" s="8">
        <v>0.46</v>
      </c>
      <c r="AN6" s="22">
        <f>2023-1946</f>
        <v>77</v>
      </c>
      <c r="AO6" s="16">
        <v>75</v>
      </c>
    </row>
    <row r="7" spans="1:41" ht="15">
      <c r="AJ7" s="5" t="s">
        <v>34</v>
      </c>
      <c r="AK7" s="9">
        <v>0.25</v>
      </c>
      <c r="AL7" s="9">
        <v>0.68</v>
      </c>
      <c r="AM7" s="11">
        <v>0.5</v>
      </c>
      <c r="AN7" s="23"/>
      <c r="AO7" s="16">
        <v>30</v>
      </c>
    </row>
    <row r="8" spans="1:41">
      <c r="AJ8" s="5" t="s">
        <v>35</v>
      </c>
      <c r="AK8" s="10">
        <v>1</v>
      </c>
      <c r="AL8" s="10">
        <v>0</v>
      </c>
      <c r="AM8" s="10">
        <v>0.02</v>
      </c>
      <c r="AN8" s="23"/>
      <c r="AO8" s="17">
        <v>50</v>
      </c>
    </row>
    <row r="9" spans="1:41">
      <c r="AJ9" s="5" t="s">
        <v>36</v>
      </c>
      <c r="AK9" s="10">
        <v>1</v>
      </c>
      <c r="AL9" s="10">
        <v>0</v>
      </c>
      <c r="AM9" s="11">
        <v>0.41</v>
      </c>
      <c r="AN9" s="23"/>
      <c r="AO9" s="16">
        <v>50</v>
      </c>
    </row>
    <row r="10" spans="1:41">
      <c r="AJ10" s="5" t="s">
        <v>38</v>
      </c>
      <c r="AK10" s="10">
        <v>1</v>
      </c>
      <c r="AL10" s="10">
        <v>0</v>
      </c>
      <c r="AM10" s="11">
        <v>0.28999999999999998</v>
      </c>
      <c r="AN10" s="23"/>
      <c r="AO10" s="16">
        <v>30</v>
      </c>
    </row>
    <row r="11" spans="1:41">
      <c r="AJ11" s="5" t="s">
        <v>39</v>
      </c>
      <c r="AK11" s="10">
        <v>1</v>
      </c>
      <c r="AL11" s="10">
        <v>0</v>
      </c>
      <c r="AM11" s="11">
        <v>0.02</v>
      </c>
      <c r="AN11" s="23"/>
      <c r="AO11" s="16">
        <v>75</v>
      </c>
    </row>
    <row r="12" spans="1:41">
      <c r="AJ12" s="5" t="s">
        <v>40</v>
      </c>
      <c r="AK12" s="10">
        <v>1</v>
      </c>
      <c r="AL12" s="10">
        <v>0</v>
      </c>
      <c r="AM12" s="11">
        <v>0.6</v>
      </c>
      <c r="AN12" s="23"/>
      <c r="AO12" s="16">
        <v>30</v>
      </c>
    </row>
    <row r="13" spans="1:41">
      <c r="AJ13" s="12" t="s">
        <v>37</v>
      </c>
      <c r="AK13" s="15">
        <v>0</v>
      </c>
      <c r="AL13" s="10">
        <v>0</v>
      </c>
      <c r="AM13" s="11">
        <v>0</v>
      </c>
      <c r="AN13" s="23"/>
      <c r="AO13" s="16">
        <v>15</v>
      </c>
    </row>
    <row r="14" spans="1:41">
      <c r="AJ14" s="4" t="s">
        <v>41</v>
      </c>
      <c r="AK14" s="10">
        <v>0</v>
      </c>
      <c r="AL14" s="10">
        <v>0</v>
      </c>
      <c r="AM14" s="11">
        <v>0</v>
      </c>
      <c r="AN14" s="23"/>
      <c r="AO14" s="16">
        <v>50</v>
      </c>
    </row>
    <row r="15" spans="1:41">
      <c r="AJ15" s="13" t="s">
        <v>42</v>
      </c>
      <c r="AK15" s="10">
        <v>0</v>
      </c>
      <c r="AL15" s="10">
        <v>0</v>
      </c>
      <c r="AM15" s="11">
        <v>0</v>
      </c>
      <c r="AN15" s="23"/>
      <c r="AO15" s="16">
        <v>75</v>
      </c>
    </row>
    <row r="16" spans="1:41">
      <c r="AJ16" s="13" t="s">
        <v>43</v>
      </c>
      <c r="AK16" s="15">
        <v>1</v>
      </c>
      <c r="AL16" s="10">
        <v>0</v>
      </c>
      <c r="AM16" s="10">
        <v>0.02</v>
      </c>
      <c r="AN16" s="23"/>
      <c r="AO16" s="16">
        <v>75</v>
      </c>
    </row>
    <row r="17" spans="36:41">
      <c r="AJ17" s="14" t="s">
        <v>44</v>
      </c>
      <c r="AK17" s="10">
        <v>0</v>
      </c>
      <c r="AL17" s="10">
        <v>0</v>
      </c>
      <c r="AM17" s="11">
        <v>0</v>
      </c>
      <c r="AO17" s="18">
        <v>30</v>
      </c>
    </row>
    <row r="18" spans="36:41">
      <c r="AJ18" s="14" t="s">
        <v>45</v>
      </c>
      <c r="AK18" s="10">
        <v>0</v>
      </c>
      <c r="AL18" s="10">
        <v>0</v>
      </c>
      <c r="AM18" s="11">
        <v>0</v>
      </c>
      <c r="AN18" s="24"/>
      <c r="AO18" s="7">
        <v>20</v>
      </c>
    </row>
    <row r="20" spans="36:41">
      <c r="AK20" s="19" t="s">
        <v>46</v>
      </c>
      <c r="AL20" s="19" t="s">
        <v>47</v>
      </c>
    </row>
    <row r="25" spans="36:41">
      <c r="AJ25" s="19"/>
    </row>
  </sheetData>
  <phoneticPr fontId="7" type="noConversion"/>
  <conditionalFormatting sqref="B1:B1048576">
    <cfRule type="containsText" dxfId="11" priority="1" operator="containsText" text="2nd">
      <formula>NOT(ISERROR(SEARCH("2nd",B1)))</formula>
    </cfRule>
    <cfRule type="containsText" dxfId="10" priority="2" operator="containsText" text="2nd">
      <formula>NOT(ISERROR(SEARCH("2nd",B1)))</formula>
    </cfRule>
    <cfRule type="containsText" dxfId="9" priority="3" operator="containsText" text="basement">
      <formula>NOT(ISERROR(SEARCH("basement",B1)))</formula>
    </cfRule>
    <cfRule type="containsText" dxfId="8" priority="4" operator="containsText" text="rdc">
      <formula>NOT(ISERROR(SEARCH("rdc",B1)))</formula>
    </cfRule>
  </conditionalFormatting>
  <pageMargins left="1" right="1" top="1" bottom="1" header="0.25" footer="0.25"/>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275A4-B5ED-394C-B9BE-FACBB4CA64E8}">
  <dimension ref="B1:I4"/>
  <sheetViews>
    <sheetView zoomScale="57" workbookViewId="0">
      <selection activeCell="I37" sqref="I37"/>
    </sheetView>
  </sheetViews>
  <sheetFormatPr defaultColWidth="11.42578125" defaultRowHeight="12.75"/>
  <cols>
    <col min="2" max="2" width="10.85546875" style="31"/>
    <col min="3" max="3" width="33" style="30" customWidth="1"/>
    <col min="4" max="4" width="27.28515625" style="1" customWidth="1"/>
    <col min="6" max="6" width="11.7109375" bestFit="1" customWidth="1"/>
    <col min="8" max="8" width="11.7109375" bestFit="1" customWidth="1"/>
  </cols>
  <sheetData>
    <row r="1" spans="2:9" ht="15.95" customHeight="1">
      <c r="B1" s="81" t="s">
        <v>48</v>
      </c>
      <c r="C1" s="82"/>
      <c r="D1" s="82"/>
      <c r="E1" s="82"/>
      <c r="F1" s="82"/>
      <c r="G1" s="82"/>
      <c r="H1" s="82"/>
      <c r="I1" s="82"/>
    </row>
    <row r="2" spans="2:9" ht="29.1" customHeight="1">
      <c r="C2" s="27"/>
      <c r="D2" s="2"/>
    </row>
    <row r="3" spans="2:9" ht="17.100000000000001" customHeight="1">
      <c r="B3" s="32" t="s">
        <v>49</v>
      </c>
      <c r="C3" s="28" t="s">
        <v>10</v>
      </c>
      <c r="D3" s="3" t="s">
        <v>9</v>
      </c>
      <c r="E3" s="1" t="s">
        <v>50</v>
      </c>
      <c r="F3" s="1" t="s">
        <v>51</v>
      </c>
      <c r="G3" s="1" t="s">
        <v>52</v>
      </c>
      <c r="H3" s="1" t="s">
        <v>53</v>
      </c>
      <c r="I3" s="25" t="s">
        <v>54</v>
      </c>
    </row>
    <row r="4" spans="2:9" ht="14.1" customHeight="1">
      <c r="B4" s="51"/>
      <c r="C4" s="29"/>
      <c r="D4" s="20"/>
      <c r="I4">
        <f>SUM(E4:H4)</f>
        <v>0</v>
      </c>
    </row>
  </sheetData>
  <autoFilter ref="D2:I4" xr:uid="{70C275A4-B5ED-394C-B9BE-FACBB4CA64E8}"/>
  <mergeCells count="1">
    <mergeCell ref="B1:I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6C0F-BEBF-6C43-977B-7DB7425B9D2D}">
  <dimension ref="A1:F4"/>
  <sheetViews>
    <sheetView zoomScale="50" workbookViewId="0">
      <selection activeCell="D2" sqref="D2"/>
    </sheetView>
  </sheetViews>
  <sheetFormatPr defaultColWidth="11.42578125" defaultRowHeight="12.75"/>
  <cols>
    <col min="2" max="2" width="20.7109375" customWidth="1"/>
    <col min="3" max="3" width="41.85546875" customWidth="1"/>
    <col min="4" max="4" width="21" customWidth="1"/>
    <col min="5" max="6" width="41.85546875" customWidth="1"/>
    <col min="7" max="7" width="15.42578125" customWidth="1"/>
  </cols>
  <sheetData>
    <row r="1" spans="1:6" ht="90.95" customHeight="1" thickBot="1">
      <c r="A1" s="83" t="s">
        <v>0</v>
      </c>
      <c r="B1" s="57" t="s">
        <v>1</v>
      </c>
      <c r="C1" s="57" t="s">
        <v>2</v>
      </c>
      <c r="D1" s="57" t="s">
        <v>3</v>
      </c>
      <c r="E1" s="57" t="s">
        <v>4</v>
      </c>
      <c r="F1" s="56" t="s">
        <v>91</v>
      </c>
    </row>
    <row r="2" spans="1:6" ht="126" customHeight="1" thickBot="1">
      <c r="A2" s="84"/>
      <c r="B2" s="58"/>
      <c r="C2" s="59"/>
      <c r="D2" s="60">
        <f>SUM('System design factors'!H2:'System design factors'!H2)</f>
        <v>0</v>
      </c>
      <c r="E2" s="61" t="e">
        <f>(1/D2)*SUMPRODUCT('1- MCI-PCI'!C2,'System design factors'!H2)</f>
        <v>#DIV/0!</v>
      </c>
      <c r="F2" s="62"/>
    </row>
    <row r="3" spans="1:6" ht="150" customHeight="1" thickBot="1">
      <c r="A3" s="84"/>
      <c r="B3" s="58"/>
      <c r="C3" s="59"/>
      <c r="D3" s="63"/>
      <c r="E3" s="64"/>
      <c r="F3" s="65"/>
    </row>
    <row r="4" spans="1:6" ht="185.1" customHeight="1" thickBot="1">
      <c r="A4" s="85"/>
      <c r="B4" s="58"/>
      <c r="C4" s="59"/>
      <c r="D4" s="59"/>
      <c r="E4" s="66"/>
      <c r="F4" s="62"/>
    </row>
  </sheetData>
  <mergeCells count="1">
    <mergeCell ref="A1:A4"/>
  </mergeCells>
  <phoneticPr fontId="7" type="noConversion"/>
  <conditionalFormatting sqref="F2:F4">
    <cfRule type="containsText" dxfId="7" priority="10" operator="containsText" text="2nd">
      <formula>NOT(ISERROR(SEARCH("2nd",F2)))</formula>
    </cfRule>
    <cfRule type="containsText" dxfId="6" priority="11" operator="containsText" text="2nd">
      <formula>NOT(ISERROR(SEARCH("2nd",F2)))</formula>
    </cfRule>
    <cfRule type="containsText" dxfId="5" priority="12" operator="containsText" text="basement">
      <formula>NOT(ISERROR(SEARCH("basement",F2)))</formula>
    </cfRule>
    <cfRule type="containsText" dxfId="4" priority="13" operator="containsText" text="rdc">
      <formula>NOT(ISERROR(SEARCH("rdc",F2)))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7ED8-5AC8-594D-8590-11DF91EC3461}">
  <dimension ref="A1:H2"/>
  <sheetViews>
    <sheetView zoomScale="75" workbookViewId="0">
      <selection activeCell="F2" sqref="F2"/>
    </sheetView>
  </sheetViews>
  <sheetFormatPr defaultColWidth="11.42578125" defaultRowHeight="12.75"/>
  <cols>
    <col min="1" max="1" width="23.28515625" customWidth="1"/>
    <col min="5" max="7" width="8.28515625" style="1" customWidth="1"/>
    <col min="8" max="8" width="11.7109375" bestFit="1" customWidth="1"/>
    <col min="9" max="9" width="11" bestFit="1" customWidth="1"/>
    <col min="10" max="10" width="11.7109375" bestFit="1" customWidth="1"/>
  </cols>
  <sheetData>
    <row r="1" spans="1:8" ht="69.75">
      <c r="A1" s="33" t="s">
        <v>5</v>
      </c>
      <c r="B1" s="44" t="s">
        <v>8</v>
      </c>
      <c r="C1" s="36" t="s">
        <v>9</v>
      </c>
      <c r="D1" s="36" t="s">
        <v>10</v>
      </c>
      <c r="E1" s="6" t="s">
        <v>25</v>
      </c>
      <c r="F1" s="6" t="s">
        <v>26</v>
      </c>
      <c r="G1" s="68" t="s">
        <v>90</v>
      </c>
      <c r="H1" s="45" t="s">
        <v>89</v>
      </c>
    </row>
    <row r="2" spans="1:8" ht="15">
      <c r="A2" s="50"/>
      <c r="B2" s="35"/>
      <c r="C2" s="36"/>
      <c r="D2" s="36"/>
      <c r="E2" s="41">
        <f>'1- MCI-PCI'!V2</f>
        <v>0</v>
      </c>
      <c r="F2" s="41">
        <f>'1- MCI-PCI'!W2</f>
        <v>0</v>
      </c>
      <c r="G2" s="69">
        <f>SUM(AVERAGE(E2:F2))</f>
        <v>0</v>
      </c>
      <c r="H2" s="67">
        <f>AVERAGE(G2)</f>
        <v>0</v>
      </c>
    </row>
  </sheetData>
  <conditionalFormatting sqref="A1:A2">
    <cfRule type="containsText" dxfId="3" priority="1" operator="containsText" text="2nd">
      <formula>NOT(ISERROR(SEARCH("2nd",A1)))</formula>
    </cfRule>
    <cfRule type="containsText" dxfId="2" priority="2" operator="containsText" text="2nd">
      <formula>NOT(ISERROR(SEARCH("2nd",A1)))</formula>
    </cfRule>
    <cfRule type="containsText" dxfId="1" priority="3" operator="containsText" text="basement">
      <formula>NOT(ISERROR(SEARCH("basement",A1)))</formula>
    </cfRule>
    <cfRule type="containsText" dxfId="0" priority="4" operator="containsText" text="rdc">
      <formula>NOT(ISERROR(SEARCH("rdc",A1)))</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DD26A-F11C-4B42-BE82-BE3193E2FCD7}">
  <dimension ref="A1:F7"/>
  <sheetViews>
    <sheetView workbookViewId="0">
      <selection activeCell="F14" sqref="F14"/>
    </sheetView>
  </sheetViews>
  <sheetFormatPr defaultColWidth="11.42578125" defaultRowHeight="12.75"/>
  <sheetData>
    <row r="1" spans="1:6">
      <c r="A1" s="87" t="s">
        <v>82</v>
      </c>
      <c r="B1" s="88"/>
      <c r="C1" s="88"/>
      <c r="D1" s="88"/>
      <c r="E1" s="88"/>
    </row>
    <row r="2" spans="1:6" ht="69.95" customHeight="1">
      <c r="A2" s="70" t="s">
        <v>83</v>
      </c>
      <c r="B2" s="71"/>
      <c r="C2" s="71"/>
      <c r="D2" s="71"/>
      <c r="E2" s="71"/>
    </row>
    <row r="3" spans="1:6">
      <c r="A3" s="76"/>
      <c r="B3" s="76"/>
      <c r="C3" s="76"/>
      <c r="D3" s="76"/>
      <c r="E3" s="76"/>
    </row>
    <row r="4" spans="1:6" ht="45" customHeight="1">
      <c r="A4" s="70" t="s">
        <v>84</v>
      </c>
      <c r="B4" s="71"/>
      <c r="C4" s="71"/>
      <c r="D4" s="71"/>
      <c r="E4" s="71"/>
    </row>
    <row r="6" spans="1:6">
      <c r="A6" s="87" t="s">
        <v>85</v>
      </c>
      <c r="B6" s="88"/>
      <c r="C6" s="88"/>
      <c r="D6" s="88"/>
      <c r="E6" s="88"/>
    </row>
    <row r="7" spans="1:6" ht="63.95" customHeight="1">
      <c r="A7" s="86" t="s">
        <v>86</v>
      </c>
      <c r="B7" s="86"/>
      <c r="C7" s="86"/>
      <c r="D7" s="86"/>
      <c r="E7" s="86"/>
      <c r="F7" s="5"/>
    </row>
  </sheetData>
  <mergeCells count="6">
    <mergeCell ref="A7:E7"/>
    <mergeCell ref="A1:E1"/>
    <mergeCell ref="A2:E2"/>
    <mergeCell ref="A3:E3"/>
    <mergeCell ref="A4:E4"/>
    <mergeCell ref="A6: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D62A38C6FA02429DD9309A434181EF" ma:contentTypeVersion="15" ma:contentTypeDescription="Create a new document." ma:contentTypeScope="" ma:versionID="1f100215c5ac560e05959a3b3f5dd6ed">
  <xsd:schema xmlns:xsd="http://www.w3.org/2001/XMLSchema" xmlns:xs="http://www.w3.org/2001/XMLSchema" xmlns:p="http://schemas.microsoft.com/office/2006/metadata/properties" xmlns:ns2="b26c9249-2897-44a0-a082-0eace4d71bd0" xmlns:ns3="169cb649-63ea-40a2-bacc-075d8255d231" targetNamespace="http://schemas.microsoft.com/office/2006/metadata/properties" ma:root="true" ma:fieldsID="a6f2d21d8d7c66f01bfed866e1640655" ns2:_="" ns3:_="">
    <xsd:import namespace="b26c9249-2897-44a0-a082-0eace4d71bd0"/>
    <xsd:import namespace="169cb649-63ea-40a2-bacc-075d8255d2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6c9249-2897-44a0-a082-0eace4d71bd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b3d6302-2a1a-4fd8-99b5-6a2897826b83}" ma:internalName="TaxCatchAll" ma:showField="CatchAllData" ma:web="b26c9249-2897-44a0-a082-0eace4d71b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9cb649-63ea-40a2-bacc-075d8255d2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5a852ff-fd58-470d-9965-c03373c1aa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9cb649-63ea-40a2-bacc-075d8255d231">
      <Terms xmlns="http://schemas.microsoft.com/office/infopath/2007/PartnerControls"/>
    </lcf76f155ced4ddcb4097134ff3c332f>
    <TaxCatchAll xmlns="b26c9249-2897-44a0-a082-0eace4d71bd0" xsi:nil="true"/>
  </documentManagement>
</p:properties>
</file>

<file path=customXml/itemProps1.xml><?xml version="1.0" encoding="utf-8"?>
<ds:datastoreItem xmlns:ds="http://schemas.openxmlformats.org/officeDocument/2006/customXml" ds:itemID="{C80ECB0F-994C-4D52-BFC1-CC28DE436A90}"/>
</file>

<file path=customXml/itemProps2.xml><?xml version="1.0" encoding="utf-8"?>
<ds:datastoreItem xmlns:ds="http://schemas.openxmlformats.org/officeDocument/2006/customXml" ds:itemID="{AE992325-49E1-4072-982D-353B856935F7}">
  <ds:schemaRefs>
    <ds:schemaRef ds:uri="http://schemas.microsoft.com/sharepoint/v3/contenttype/forms"/>
  </ds:schemaRefs>
</ds:datastoreItem>
</file>

<file path=customXml/itemProps3.xml><?xml version="1.0" encoding="utf-8"?>
<ds:datastoreItem xmlns:ds="http://schemas.openxmlformats.org/officeDocument/2006/customXml" ds:itemID="{05E11A24-58E3-450E-A637-482CEA201B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1- MCI-PCI</vt:lpstr>
      <vt:lpstr>Product Design factors</vt:lpstr>
      <vt:lpstr>2-SCI-BCI</vt:lpstr>
      <vt:lpstr>System design factors</vt:lpstr>
      <vt:lpstr>Références et données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Poirier, Érik</cp:lastModifiedBy>
  <cp:revision/>
  <dcterms:created xsi:type="dcterms:W3CDTF">2023-02-22T16:31:34Z</dcterms:created>
  <dcterms:modified xsi:type="dcterms:W3CDTF">2023-11-06T15:58:04Z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0x01010047D62A38C6FA02429DD9309A434181EF</vt:lpwstr>
  </property>
</Properties>
</file>